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440" windowHeight="12435"/>
  </bookViews>
  <sheets>
    <sheet name="прилож 2" sheetId="6" r:id="rId1"/>
    <sheet name="прилож 3" sheetId="4" r:id="rId2"/>
    <sheet name="прилож 4" sheetId="7" r:id="rId3"/>
  </sheets>
  <calcPr calcId="124519"/>
</workbook>
</file>

<file path=xl/calcChain.xml><?xml version="1.0" encoding="utf-8"?>
<calcChain xmlns="http://schemas.openxmlformats.org/spreadsheetml/2006/main">
  <c r="D47" i="7"/>
  <c r="D48"/>
  <c r="D50"/>
  <c r="D49"/>
  <c r="D51"/>
  <c r="E274" i="4"/>
  <c r="E279"/>
  <c r="E280"/>
  <c r="E14" i="6"/>
  <c r="E154"/>
  <c r="E173" i="4"/>
  <c r="E124" i="6"/>
  <c r="E151" i="4"/>
  <c r="E150" s="1"/>
  <c r="D105" i="7" s="1"/>
  <c r="E149" i="4"/>
  <c r="E148" s="1"/>
  <c r="D104" i="7" s="1"/>
  <c r="E107" i="6"/>
  <c r="E105"/>
  <c r="E147" i="4"/>
  <c r="E146" s="1"/>
  <c r="D99" i="7" s="1"/>
  <c r="E103" i="6"/>
  <c r="E116" i="4"/>
  <c r="E115" s="1"/>
  <c r="D138" i="7" s="1"/>
  <c r="E114" i="4"/>
  <c r="E113" s="1"/>
  <c r="D137" i="7" s="1"/>
  <c r="E81" i="6"/>
  <c r="E79"/>
  <c r="E272" i="4"/>
  <c r="E271" s="1"/>
  <c r="E150" i="6"/>
  <c r="E179" i="4"/>
  <c r="E178" s="1"/>
  <c r="D132" i="7" s="1"/>
  <c r="D131" s="1"/>
  <c r="D163" l="1"/>
  <c r="E270" i="4"/>
  <c r="E133" i="6"/>
  <c r="E177" i="4"/>
  <c r="E176" s="1"/>
  <c r="D124" i="7" s="1"/>
  <c r="E131" i="6"/>
  <c r="E163" i="4"/>
  <c r="E162" s="1"/>
  <c r="D122" i="7" s="1"/>
  <c r="E115" i="6"/>
  <c r="E165" i="4"/>
  <c r="E117" i="6"/>
  <c r="E129" i="4"/>
  <c r="E128" s="1"/>
  <c r="D74" i="7" s="1"/>
  <c r="E91" i="6"/>
  <c r="E102" i="4"/>
  <c r="E101" s="1"/>
  <c r="D148" i="7" s="1"/>
  <c r="E33" i="4"/>
  <c r="E69" i="6"/>
  <c r="E23"/>
  <c r="E175" i="4" l="1"/>
  <c r="E174" s="1"/>
  <c r="D123" i="7" s="1"/>
  <c r="E129" i="6"/>
  <c r="E19"/>
  <c r="E20" i="4" l="1"/>
  <c r="E19" s="1"/>
  <c r="E18" s="1"/>
  <c r="E24"/>
  <c r="E23" s="1"/>
  <c r="E22" s="1"/>
  <c r="E28"/>
  <c r="E29"/>
  <c r="E30"/>
  <c r="E32"/>
  <c r="E31" s="1"/>
  <c r="E37"/>
  <c r="E36" s="1"/>
  <c r="E35" s="1"/>
  <c r="E41"/>
  <c r="E42"/>
  <c r="E43"/>
  <c r="E47"/>
  <c r="E46" s="1"/>
  <c r="E49"/>
  <c r="E48" s="1"/>
  <c r="E53"/>
  <c r="E54"/>
  <c r="E56"/>
  <c r="E57"/>
  <c r="E59"/>
  <c r="E58" s="1"/>
  <c r="E61"/>
  <c r="E60" s="1"/>
  <c r="E63"/>
  <c r="E62" s="1"/>
  <c r="E65"/>
  <c r="E64" s="1"/>
  <c r="E67"/>
  <c r="E66" s="1"/>
  <c r="E69"/>
  <c r="E68" s="1"/>
  <c r="E71"/>
  <c r="E70" s="1"/>
  <c r="E76"/>
  <c r="E77"/>
  <c r="E82"/>
  <c r="E81" s="1"/>
  <c r="E84"/>
  <c r="E83" s="1"/>
  <c r="E87"/>
  <c r="E86" s="1"/>
  <c r="E85" s="1"/>
  <c r="E92"/>
  <c r="E91" s="1"/>
  <c r="E94"/>
  <c r="E93" s="1"/>
  <c r="E96"/>
  <c r="E95" s="1"/>
  <c r="E100"/>
  <c r="E99" s="1"/>
  <c r="E98" s="1"/>
  <c r="E106"/>
  <c r="E105" s="1"/>
  <c r="E108"/>
  <c r="E107" s="1"/>
  <c r="E110"/>
  <c r="E109" s="1"/>
  <c r="E112"/>
  <c r="E111" s="1"/>
  <c r="E121"/>
  <c r="E120" s="1"/>
  <c r="E123"/>
  <c r="E122" s="1"/>
  <c r="E125"/>
  <c r="E124" s="1"/>
  <c r="E127"/>
  <c r="E126" s="1"/>
  <c r="E135"/>
  <c r="E134" s="1"/>
  <c r="E133" s="1"/>
  <c r="E139"/>
  <c r="E138" s="1"/>
  <c r="E141"/>
  <c r="E140" s="1"/>
  <c r="E143"/>
  <c r="E142" s="1"/>
  <c r="E145"/>
  <c r="E144" s="1"/>
  <c r="E155"/>
  <c r="E154" s="1"/>
  <c r="E157"/>
  <c r="E156" s="1"/>
  <c r="E159"/>
  <c r="E158" s="1"/>
  <c r="E161"/>
  <c r="E160" s="1"/>
  <c r="E166"/>
  <c r="E164" s="1"/>
  <c r="E168"/>
  <c r="E167" s="1"/>
  <c r="E170"/>
  <c r="E169" s="1"/>
  <c r="E172"/>
  <c r="E171" s="1"/>
  <c r="E184"/>
  <c r="E183" s="1"/>
  <c r="E186"/>
  <c r="E185" s="1"/>
  <c r="E188"/>
  <c r="E187" s="1"/>
  <c r="E194"/>
  <c r="E193" s="1"/>
  <c r="E196"/>
  <c r="E195" s="1"/>
  <c r="E198"/>
  <c r="E197" s="1"/>
  <c r="E200"/>
  <c r="E199" s="1"/>
  <c r="E202"/>
  <c r="E201" s="1"/>
  <c r="E206"/>
  <c r="E205" s="1"/>
  <c r="E208"/>
  <c r="E207" s="1"/>
  <c r="E210"/>
  <c r="E211"/>
  <c r="E213"/>
  <c r="E212" s="1"/>
  <c r="E215"/>
  <c r="E214" s="1"/>
  <c r="E217"/>
  <c r="E216" s="1"/>
  <c r="E219"/>
  <c r="E218" s="1"/>
  <c r="E221"/>
  <c r="E220" s="1"/>
  <c r="E223"/>
  <c r="E222" s="1"/>
  <c r="E225"/>
  <c r="E224" s="1"/>
  <c r="E229"/>
  <c r="E228" s="1"/>
  <c r="E231"/>
  <c r="E230" s="1"/>
  <c r="E233"/>
  <c r="E232" s="1"/>
  <c r="E235"/>
  <c r="E234" s="1"/>
  <c r="E237"/>
  <c r="E236" s="1"/>
  <c r="E241"/>
  <c r="E242"/>
  <c r="E244"/>
  <c r="E243" s="1"/>
  <c r="E246"/>
  <c r="E245" s="1"/>
  <c r="E252"/>
  <c r="E251" s="1"/>
  <c r="E254"/>
  <c r="E253" s="1"/>
  <c r="E256"/>
  <c r="E255" s="1"/>
  <c r="E258"/>
  <c r="E257" s="1"/>
  <c r="E260"/>
  <c r="E259" s="1"/>
  <c r="E266"/>
  <c r="E265" s="1"/>
  <c r="E268"/>
  <c r="E267" s="1"/>
  <c r="E276"/>
  <c r="E275" s="1"/>
  <c r="E278"/>
  <c r="E277" s="1"/>
  <c r="E285"/>
  <c r="E284" s="1"/>
  <c r="E287"/>
  <c r="E286" s="1"/>
  <c r="E290"/>
  <c r="E291"/>
  <c r="E293"/>
  <c r="E292" s="1"/>
  <c r="E137" l="1"/>
  <c r="E104"/>
  <c r="E153"/>
  <c r="E119"/>
  <c r="E27"/>
  <c r="E80"/>
  <c r="E227"/>
  <c r="E250"/>
  <c r="E248" s="1"/>
  <c r="E75"/>
  <c r="E74" s="1"/>
  <c r="E73" s="1"/>
  <c r="E240"/>
  <c r="E239" s="1"/>
  <c r="E289"/>
  <c r="E288" s="1"/>
  <c r="E209"/>
  <c r="E204" s="1"/>
  <c r="E118"/>
  <c r="E90"/>
  <c r="E55"/>
  <c r="E26"/>
  <c r="E45"/>
  <c r="E40"/>
  <c r="E39" s="1"/>
  <c r="E192"/>
  <c r="E182"/>
  <c r="E181" s="1"/>
  <c r="E52"/>
  <c r="E51" s="1"/>
  <c r="E283"/>
  <c r="E79"/>
  <c r="E264"/>
  <c r="E262" s="1"/>
  <c r="E16" l="1"/>
  <c r="E89"/>
  <c r="E282"/>
  <c r="E131"/>
  <c r="E190"/>
  <c r="E137" i="6"/>
  <c r="D103" i="7" l="1"/>
  <c r="D121"/>
  <c r="D117"/>
  <c r="D73"/>
  <c r="D114"/>
  <c r="D82"/>
  <c r="D111"/>
  <c r="D112"/>
  <c r="E127" i="6"/>
  <c r="D113" i="7" l="1"/>
  <c r="E59" i="6"/>
  <c r="E122"/>
  <c r="E120"/>
  <c r="E113"/>
  <c r="E89"/>
  <c r="E101"/>
  <c r="E67"/>
  <c r="E71"/>
  <c r="E56"/>
  <c r="D56" i="7" l="1"/>
  <c r="D58"/>
  <c r="D165"/>
  <c r="D162"/>
  <c r="D161" s="1"/>
  <c r="D68"/>
  <c r="D67" s="1"/>
  <c r="D63"/>
  <c r="D66"/>
  <c r="D38"/>
  <c r="D37" s="1"/>
  <c r="D27"/>
  <c r="D36"/>
  <c r="D35"/>
  <c r="D41"/>
  <c r="D40"/>
  <c r="D43"/>
  <c r="D42" s="1"/>
  <c r="D33"/>
  <c r="D31"/>
  <c r="D30"/>
  <c r="D26"/>
  <c r="D29"/>
  <c r="D25"/>
  <c r="D24"/>
  <c r="D22"/>
  <c r="D21"/>
  <c r="D20"/>
  <c r="D18"/>
  <c r="D102"/>
  <c r="D120"/>
  <c r="D108"/>
  <c r="D107" s="1"/>
  <c r="D106" s="1"/>
  <c r="D101"/>
  <c r="D127"/>
  <c r="D126" s="1"/>
  <c r="D125" s="1"/>
  <c r="D77"/>
  <c r="D76" s="1"/>
  <c r="D144"/>
  <c r="D143" s="1"/>
  <c r="D142" s="1"/>
  <c r="D136"/>
  <c r="D135" s="1"/>
  <c r="D140"/>
  <c r="D168"/>
  <c r="D116"/>
  <c r="D95"/>
  <c r="D94" s="1"/>
  <c r="D93" s="1"/>
  <c r="D89"/>
  <c r="D88"/>
  <c r="D87"/>
  <c r="D92"/>
  <c r="D91" s="1"/>
  <c r="D90" s="1"/>
  <c r="D158"/>
  <c r="D154"/>
  <c r="D159"/>
  <c r="D170"/>
  <c r="D153"/>
  <c r="E225" i="6"/>
  <c r="E221"/>
  <c r="D39" i="7" l="1"/>
  <c r="D86"/>
  <c r="D119"/>
  <c r="D118"/>
  <c r="D115"/>
  <c r="D110" s="1"/>
  <c r="D85"/>
  <c r="D72"/>
  <c r="D71" s="1"/>
  <c r="D130"/>
  <c r="D129" s="1"/>
  <c r="D128" s="1"/>
  <c r="D157"/>
  <c r="D156" s="1"/>
  <c r="D34"/>
  <c r="D81"/>
  <c r="D80" s="1"/>
  <c r="D52"/>
  <c r="D55"/>
  <c r="D147"/>
  <c r="D171"/>
  <c r="D75"/>
  <c r="D19"/>
  <c r="D100"/>
  <c r="D98" s="1"/>
  <c r="D62"/>
  <c r="D61" s="1"/>
  <c r="D167"/>
  <c r="D166"/>
  <c r="D17"/>
  <c r="D32"/>
  <c r="D141"/>
  <c r="D139" s="1"/>
  <c r="D134" s="1"/>
  <c r="D65"/>
  <c r="D64" s="1"/>
  <c r="D57"/>
  <c r="D155"/>
  <c r="D172"/>
  <c r="D146" l="1"/>
  <c r="D145" s="1"/>
  <c r="D133" s="1"/>
  <c r="D164"/>
  <c r="D160" s="1"/>
  <c r="D97"/>
  <c r="D152"/>
  <c r="D109"/>
  <c r="D70"/>
  <c r="D69" s="1"/>
  <c r="D60"/>
  <c r="D59" s="1"/>
  <c r="D169"/>
  <c r="D54"/>
  <c r="D53" s="1"/>
  <c r="D16"/>
  <c r="D84"/>
  <c r="D83" s="1"/>
  <c r="D28"/>
  <c r="D23" s="1"/>
  <c r="D46"/>
  <c r="D45" s="1"/>
  <c r="D44" s="1"/>
  <c r="D79" l="1"/>
  <c r="D78" s="1"/>
  <c r="D151"/>
  <c r="D150" s="1"/>
  <c r="D149" s="1"/>
  <c r="D96"/>
  <c r="E295" i="4"/>
  <c r="E298" s="1"/>
  <c r="D15" i="7"/>
  <c r="D14" s="1"/>
  <c r="D174" l="1"/>
  <c r="D176" s="1"/>
  <c r="E41" i="6"/>
  <c r="E229"/>
  <c r="E227"/>
  <c r="E223"/>
  <c r="E219"/>
  <c r="E217"/>
  <c r="E215"/>
  <c r="E213"/>
  <c r="E211"/>
  <c r="E209"/>
  <c r="E207"/>
  <c r="E205"/>
  <c r="E203"/>
  <c r="E201"/>
  <c r="E199"/>
  <c r="E197"/>
  <c r="E195"/>
  <c r="E193"/>
  <c r="E191"/>
  <c r="E189"/>
  <c r="E187"/>
  <c r="E185"/>
  <c r="E183"/>
  <c r="E181"/>
  <c r="E179"/>
  <c r="E177"/>
  <c r="E175"/>
  <c r="E139"/>
  <c r="E111"/>
  <c r="E173"/>
  <c r="E65"/>
  <c r="E171"/>
  <c r="E167"/>
  <c r="E163"/>
  <c r="E161"/>
  <c r="E159"/>
  <c r="E156"/>
  <c r="E152"/>
  <c r="E148"/>
  <c r="E146"/>
  <c r="E143"/>
  <c r="E141"/>
  <c r="E135"/>
  <c r="E109"/>
  <c r="E99"/>
  <c r="E97"/>
  <c r="E95"/>
  <c r="E93"/>
  <c r="E87"/>
  <c r="E85"/>
  <c r="E83"/>
  <c r="E77"/>
  <c r="E75"/>
  <c r="E73"/>
  <c r="E63"/>
  <c r="E61"/>
  <c r="E54"/>
  <c r="E52"/>
  <c r="E50"/>
  <c r="E48"/>
  <c r="E46"/>
  <c r="E44"/>
  <c r="E39"/>
  <c r="E36"/>
  <c r="E34"/>
  <c r="E32"/>
  <c r="E28"/>
  <c r="E26"/>
  <c r="E17"/>
  <c r="E15"/>
  <c r="E166" l="1"/>
  <c r="E232" s="1"/>
  <c r="E234" s="1"/>
  <c r="C161" i="7" l="1"/>
  <c r="C143"/>
  <c r="C142" s="1"/>
  <c r="C135"/>
  <c r="C126"/>
  <c r="C125" s="1"/>
  <c r="C107"/>
  <c r="C106" s="1"/>
  <c r="C98"/>
  <c r="C97" s="1"/>
  <c r="C91"/>
  <c r="C90" s="1"/>
  <c r="C83"/>
  <c r="C139" l="1"/>
  <c r="C134" s="1"/>
  <c r="C16"/>
  <c r="C34"/>
  <c r="C39"/>
  <c r="C71"/>
  <c r="C70" s="1"/>
  <c r="C23"/>
  <c r="C64"/>
  <c r="C146"/>
  <c r="C145" s="1"/>
  <c r="C157"/>
  <c r="C156" s="1"/>
  <c r="C160"/>
  <c r="C51"/>
  <c r="C47" s="1"/>
  <c r="C54"/>
  <c r="C53" s="1"/>
  <c r="C169"/>
  <c r="C45"/>
  <c r="C44" s="1"/>
  <c r="C76"/>
  <c r="C75" s="1"/>
  <c r="C151"/>
  <c r="C150" s="1"/>
  <c r="C80"/>
  <c r="C79" s="1"/>
  <c r="C86"/>
  <c r="C85" s="1"/>
  <c r="C61"/>
  <c r="C96"/>
  <c r="C69" l="1"/>
  <c r="C133"/>
  <c r="C15"/>
  <c r="C14" s="1"/>
  <c r="C60"/>
  <c r="C59" s="1"/>
  <c r="C78"/>
  <c r="C149"/>
  <c r="C174" l="1"/>
</calcChain>
</file>

<file path=xl/comments1.xml><?xml version="1.0" encoding="utf-8"?>
<comments xmlns="http://schemas.openxmlformats.org/spreadsheetml/2006/main">
  <authors>
    <author>Наталья</author>
  </authors>
  <commentList>
    <comment ref="E16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+106</t>
        </r>
      </text>
    </comment>
    <comment ref="E2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+2670</t>
        </r>
      </text>
    </comment>
    <comment ref="E21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+1431</t>
        </r>
      </text>
    </comment>
    <comment ref="E4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+361</t>
        </r>
      </text>
    </comment>
    <comment ref="E43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-30</t>
        </r>
      </text>
    </comment>
    <comment ref="E8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+9583,2</t>
        </r>
      </text>
    </comment>
    <comment ref="E8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+96,8</t>
        </r>
      </text>
    </comment>
    <comment ref="E10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+30</t>
        </r>
      </text>
    </comment>
    <comment ref="E10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5677  ремонт котельных и 227  газ</t>
        </r>
      </text>
    </comment>
    <comment ref="E10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+1330</t>
        </r>
      </text>
    </comment>
    <comment ref="E10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+70</t>
        </r>
      </text>
    </comment>
    <comment ref="E12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-156,8</t>
        </r>
      </text>
    </comment>
    <comment ref="E12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+141</t>
        </r>
      </text>
    </comment>
    <comment ref="E15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-988,5</t>
        </r>
      </text>
    </comment>
    <comment ref="E15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+962,6</t>
        </r>
      </text>
    </comment>
    <comment ref="E16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+488</t>
        </r>
      </text>
    </comment>
    <comment ref="E17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+580</t>
        </r>
      </text>
    </comment>
    <comment ref="E18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+1221</t>
        </r>
      </text>
    </comment>
    <comment ref="E18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+794</t>
        </r>
      </text>
    </comment>
    <comment ref="E19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+2824</t>
        </r>
      </text>
    </comment>
    <comment ref="E20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+380</t>
        </r>
      </text>
    </comment>
    <comment ref="E21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+123</t>
        </r>
      </text>
    </comment>
    <comment ref="E22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+567</t>
        </r>
      </text>
    </comment>
    <comment ref="E22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+243</t>
        </r>
      </text>
    </comment>
  </commentList>
</comments>
</file>

<file path=xl/sharedStrings.xml><?xml version="1.0" encoding="utf-8"?>
<sst xmlns="http://schemas.openxmlformats.org/spreadsheetml/2006/main" count="1939" uniqueCount="563">
  <si>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</si>
  <si>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</si>
  <si>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</si>
  <si>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</si>
  <si>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</si>
  <si>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</si>
  <si>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</si>
  <si>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</si>
  <si>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</si>
  <si>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</si>
  <si>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</si>
  <si>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</si>
  <si>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</si>
  <si>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</si>
  <si>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</si>
  <si>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</si>
  <si>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</si>
  <si>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</si>
  <si>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</si>
  <si>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</si>
  <si>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</si>
  <si>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</si>
  <si>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</si>
  <si>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</si>
  <si>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</si>
  <si>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</si>
  <si>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</si>
  <si>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</si>
  <si>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</si>
  <si>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</si>
  <si>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</si>
  <si>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</si>
  <si>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</si>
  <si>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</si>
  <si>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</si>
  <si>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</si>
  <si>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</si>
  <si>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</si>
  <si>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</si>
  <si>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</si>
  <si>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</si>
  <si>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</si>
  <si>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</si>
  <si>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</si>
  <si>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</si>
  <si>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</si>
  <si>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</si>
  <si>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</si>
  <si>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</si>
  <si>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</si>
  <si>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</si>
  <si>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</si>
  <si>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</si>
  <si>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</si>
  <si>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</si>
  <si>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</si>
  <si>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</si>
  <si>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</si>
  <si>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</si>
  <si>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</si>
  <si>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</si>
  <si>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</si>
  <si>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</si>
  <si>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</si>
  <si>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</si>
  <si>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</si>
  <si>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</si>
  <si>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</si>
  <si>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</si>
  <si>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</si>
  <si>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</si>
  <si>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</si>
  <si>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</si>
  <si>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</si>
  <si>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</si>
  <si>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</si>
  <si>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</si>
  <si>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</si>
  <si>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</si>
  <si>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</si>
  <si>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</si>
  <si>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</si>
  <si>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</si>
  <si>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</si>
  <si>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</si>
  <si>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</si>
  <si>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</si>
  <si>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</si>
  <si>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</si>
  <si>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</si>
  <si>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</si>
  <si>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</si>
  <si>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</si>
  <si>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</si>
  <si>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</si>
  <si>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</si>
  <si>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</si>
  <si>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</si>
  <si>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</si>
  <si>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</si>
  <si>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</si>
  <si>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</si>
  <si>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</si>
  <si>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</si>
  <si>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</si>
  <si>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</si>
  <si>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</si>
  <si>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</si>
  <si>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</si>
  <si>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0110100790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</si>
  <si>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</si>
  <si>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</si>
  <si>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</si>
  <si>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</si>
  <si>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</si>
  <si>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</si>
  <si>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</si>
  <si>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</si>
  <si>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</si>
  <si>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</si>
  <si>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</si>
  <si>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</si>
  <si>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</si>
  <si>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</si>
  <si>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</si>
  <si>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</si>
  <si>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</si>
  <si>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</si>
  <si>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</si>
  <si>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</si>
  <si>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</si>
  <si>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</si>
  <si>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</si>
  <si>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</si>
  <si>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</si>
  <si>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</si>
  <si>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</si>
  <si>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</si>
  <si>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</si>
  <si>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</si>
  <si>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</si>
  <si>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</si>
  <si>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</si>
  <si>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</si>
  <si>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</si>
  <si>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</si>
  <si>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</si>
  <si>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</si>
  <si>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</si>
  <si>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</si>
  <si>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</si>
  <si>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</si>
  <si>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</si>
  <si>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</si>
  <si>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</si>
  <si>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</si>
  <si>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</si>
  <si>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</si>
  <si>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</si>
  <si>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</si>
  <si>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</si>
  <si>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</si>
  <si>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</si>
  <si>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</si>
  <si>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</si>
  <si>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</si>
  <si>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</si>
  <si>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</si>
  <si>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</si>
  <si>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</si>
  <si>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</si>
  <si>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</si>
  <si>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</si>
  <si>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</si>
  <si>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</si>
  <si>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</si>
  <si>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</si>
  <si>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</si>
  <si>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</si>
  <si>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</si>
  <si>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</si>
  <si>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</si>
  <si>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</si>
  <si>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</si>
  <si>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</si>
  <si>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</si>
  <si>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</si>
  <si>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</si>
  <si>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</si>
  <si>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</si>
  <si>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</si>
  <si>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</si>
  <si>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</si>
  <si>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</si>
  <si>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</si>
  <si>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</si>
  <si>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</si>
  <si>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</si>
  <si>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</si>
  <si>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</si>
  <si>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</si>
  <si>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</si>
  <si>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</si>
  <si>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</si>
  <si>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</si>
  <si>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</si>
  <si>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</si>
  <si>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</si>
  <si>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</si>
  <si>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</si>
  <si>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</si>
  <si>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</si>
  <si>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</si>
  <si>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</si>
  <si>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</si>
  <si>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</si>
  <si>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</si>
  <si>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</si>
  <si>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</si>
  <si>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</si>
  <si>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</si>
  <si>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</si>
  <si>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</si>
  <si>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</si>
  <si>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</si>
  <si>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</si>
  <si>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</si>
  <si>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</si>
  <si>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</si>
  <si>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</si>
  <si>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</si>
  <si>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</si>
  <si>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</si>
  <si>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</si>
  <si>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</si>
  <si>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</si>
  <si>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</si>
  <si>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</si>
  <si>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</si>
  <si>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</si>
  <si>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</si>
  <si>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</si>
  <si>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</si>
  <si>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</si>
  <si>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</si>
  <si>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</si>
  <si>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</si>
  <si>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</si>
  <si>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</si>
  <si>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</si>
  <si>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</si>
  <si>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</si>
  <si>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</si>
  <si>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</si>
  <si>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</si>
  <si>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</si>
  <si>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</si>
  <si>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</si>
  <si>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</si>
  <si>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</si>
  <si>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</si>
  <si>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</si>
  <si>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</si>
  <si>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</si>
  <si>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</si>
  <si>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</si>
  <si>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</si>
  <si>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</si>
  <si>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</si>
  <si>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</si>
  <si>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</si>
  <si>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</si>
  <si>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</si>
  <si>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</si>
  <si>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</si>
  <si>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</si>
  <si>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</si>
  <si>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</si>
  <si>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</si>
  <si>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</si>
  <si>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</si>
  <si>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</si>
  <si>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</si>
  <si>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</si>
  <si>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</si>
  <si>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</si>
  <si>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</si>
  <si>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</si>
  <si>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</si>
  <si>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</si>
  <si>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</si>
  <si>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</si>
  <si>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</si>
  <si>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</si>
  <si>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</si>
  <si>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</si>
  <si>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</si>
  <si>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</si>
  <si>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</si>
  <si>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</si>
  <si>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</si>
  <si>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</si>
  <si>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</si>
  <si>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</si>
  <si>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</si>
  <si>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</si>
  <si>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</si>
  <si>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</si>
  <si>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</si>
  <si>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</si>
  <si>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</si>
  <si>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</si>
  <si>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</si>
  <si>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</si>
  <si>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</si>
  <si>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</si>
  <si>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</si>
  <si>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</si>
  <si>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</si>
  <si>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</si>
  <si>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</si>
  <si>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</si>
  <si>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</si>
  <si>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</si>
  <si>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</si>
  <si>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</si>
  <si>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</si>
  <si>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</si>
  <si>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</si>
  <si>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</si>
  <si>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</si>
  <si>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</si>
  <si>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</si>
  <si>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</si>
  <si>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</si>
  <si>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</si>
  <si>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</si>
  <si>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</si>
  <si>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</si>
  <si>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</si>
  <si>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</si>
  <si>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</si>
  <si>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</si>
  <si>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</si>
  <si>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</si>
  <si>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</si>
  <si>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055F255550</t>
  </si>
  <si>
    <t xml:space="preserve">05 5 F2 55550 </t>
  </si>
  <si>
    <t>05 5 F2 00000</t>
  </si>
  <si>
    <t>05 5 00 00000</t>
  </si>
  <si>
    <t>01 1 02 53030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</si>
  <si>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</si>
  <si>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</si>
  <si>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</si>
  <si>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</si>
  <si>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</si>
  <si>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</si>
  <si>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</si>
  <si>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</si>
  <si>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</si>
  <si>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</si>
  <si>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0600</t>
  </si>
  <si>
    <t>Охрана окружающей среды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</si>
  <si>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</si>
  <si>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</si>
  <si>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</si>
  <si>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</si>
  <si>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</si>
  <si>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</si>
  <si>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</si>
  <si>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</si>
  <si>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</si>
  <si>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</si>
  <si>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</si>
  <si>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</si>
  <si>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</si>
  <si>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</si>
  <si>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</si>
  <si>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0510141540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</si>
  <si>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</si>
  <si>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</si>
  <si>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</si>
  <si>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</si>
  <si>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</si>
  <si>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</si>
  <si>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</si>
  <si>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</si>
  <si>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</si>
  <si>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</si>
  <si>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</si>
  <si>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</si>
  <si>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</si>
  <si>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</si>
  <si>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</si>
  <si>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</si>
  <si>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</si>
  <si>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Сумма на 2024 год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</si>
  <si>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</si>
  <si>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</si>
  <si>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</si>
  <si>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</si>
  <si>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</si>
  <si>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</si>
  <si>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</si>
  <si>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</si>
  <si>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</si>
  <si>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>на 2024 год и на плановый период 2025 и 2026 годов"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</si>
  <si>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</si>
  <si>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</si>
  <si>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</si>
  <si>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</si>
  <si>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</si>
  <si>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07301W1570</t>
  </si>
  <si>
    <t>Расходы по капитальному ремонту муниципального жилого фонда</t>
  </si>
  <si>
    <t>Расходы на содержание объектов водоснабжения</t>
  </si>
  <si>
    <t>Расходы по субсидии на поддержку государственных субъектов РФ и муниципальных программ формирования современной городской среды</t>
  </si>
  <si>
    <t>0410122110</t>
  </si>
  <si>
    <t>Расходы на установку знаков туристической навигации</t>
  </si>
  <si>
    <t>0310141910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</si>
  <si>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</si>
  <si>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</si>
  <si>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</si>
  <si>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</si>
  <si>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</si>
  <si>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</si>
  <si>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Мероприятия, направленные на укрепление пожарной безопасности в бюджетных учреждений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</si>
  <si>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</si>
  <si>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</si>
  <si>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05301L2990</t>
  </si>
  <si>
    <t>0530122300</t>
  </si>
  <si>
    <t>0530120700</t>
  </si>
  <si>
    <t>Расходы по организации и содержанию мест захоронений</t>
  </si>
  <si>
    <t>0530120400</t>
  </si>
  <si>
    <t>0530120600</t>
  </si>
  <si>
    <t>0501704005</t>
  </si>
  <si>
    <t>0530170400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</si>
  <si>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</si>
  <si>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</si>
  <si>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</si>
  <si>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</si>
  <si>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</si>
  <si>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</si>
  <si>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</si>
  <si>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</si>
  <si>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</si>
  <si>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</si>
  <si>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L2990</t>
  </si>
  <si>
    <t>Расходы по субсидии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2019 - 2024 годы"</t>
  </si>
  <si>
    <t>05 3 01 70400</t>
  </si>
  <si>
    <t>05 3 01 41130</t>
  </si>
  <si>
    <t>03 1 01 41910</t>
  </si>
  <si>
    <t>05 1 01 41540</t>
  </si>
  <si>
    <t>05101W1540</t>
  </si>
  <si>
    <t>05 1 01 W1540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</si>
  <si>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</si>
  <si>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</si>
  <si>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</si>
  <si>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</si>
  <si>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</si>
  <si>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</si>
  <si>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</si>
  <si>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>06 1 02 W1190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</si>
  <si>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</si>
  <si>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</si>
  <si>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</si>
  <si>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</si>
  <si>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</si>
  <si>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</si>
  <si>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</si>
  <si>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</si>
  <si>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Основное мероприятие «Антинаркотическая деятельность»</t>
  </si>
  <si>
    <t>Основное мероприятие «Комплексное развитие систем коммунальной инфраструктуры»</t>
  </si>
  <si>
    <t>Подпрограмма «Организация благоустройства территории»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</si>
  <si>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</si>
  <si>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</si>
  <si>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</si>
  <si>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</si>
  <si>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</si>
  <si>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Подпрограмма муниципальной программы «Формирование современной городской среды»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</si>
  <si>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</si>
  <si>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</si>
  <si>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</si>
  <si>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</si>
  <si>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«Обеспечение функционирования администрации муниципального округа»</t>
  </si>
  <si>
    <t>Основное мероприятие «Функционирование   администрации муниципального округа»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</si>
  <si>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политики»</t>
    </r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</si>
  <si>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</si>
  <si>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</si>
  <si>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>Реализация документов территориального планирования</t>
  </si>
  <si>
    <t>02 1 03 00000</t>
  </si>
  <si>
    <t>Подпрограмма муниципальной программы «Комплексное развитие систем коммунальной инфраструктуры»</t>
  </si>
  <si>
    <t>Подпрограмма муниципальной программы «Совершенствование транспортного обслуживания населения»</t>
  </si>
  <si>
    <t>0530142210</t>
  </si>
  <si>
    <t>05 3 01 42210</t>
  </si>
  <si>
    <t>0530141130</t>
  </si>
  <si>
    <t xml:space="preserve">    Приложение 2    </t>
  </si>
  <si>
    <t>к решению Собрания депутатов Красногородского муниципального округа от          №</t>
  </si>
  <si>
    <t>"О внесении изменений в решение Собрания депутатов Красногородского муниципального</t>
  </si>
  <si>
    <t xml:space="preserve">округа от 28.12.2023г. №51  "Об утверждении бюджета Красногородского муниципального  </t>
  </si>
  <si>
    <r>
      <t>"</t>
    </r>
    <r>
      <rPr>
        <b/>
        <sz val="10"/>
        <rFont val="Arial Cyr"/>
        <charset val="204"/>
      </rPr>
      <t>Приложение 4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</si>
  <si>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>округа на 2024 год и на плановый период 2025 и 2026 годов"</t>
  </si>
  <si>
    <t>округа от 28.12.2023г. №51  "Об утверждении бюджета Красногородского муниципального</t>
  </si>
  <si>
    <t xml:space="preserve">    Приложение 3 </t>
  </si>
  <si>
    <r>
      <t>"</t>
    </r>
    <r>
      <rPr>
        <b/>
        <sz val="10"/>
        <rFont val="Arial Cyr"/>
        <charset val="204"/>
      </rPr>
      <t>Приложение 6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</si>
  <si>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 xml:space="preserve"> </t>
  </si>
  <si>
    <t>к решению Собрания депутатов Красногородского муниципального округа от            №</t>
  </si>
  <si>
    <t xml:space="preserve">"О внесении изменений в решение Собрания депутатов Красногородского муниципального </t>
  </si>
  <si>
    <t xml:space="preserve">округа от 28.12.2023г. №51 "Об утверждении бюджета Красногородского муниципального  </t>
  </si>
  <si>
    <t xml:space="preserve">от 28.12.2023г. №51  "Об утверждении бюджета Красногородского муниципального округа </t>
  </si>
  <si>
    <t xml:space="preserve">  Приложение 4</t>
  </si>
  <si>
    <r>
      <t>"</t>
    </r>
    <r>
      <rPr>
        <b/>
        <sz val="10"/>
        <rFont val="Arial Cyr"/>
        <charset val="204"/>
      </rPr>
      <t>Приложение 8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 округа</t>
    </r>
  </si>
  <si>
    <t>Расходы по 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</si>
  <si>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Софинансирование по субсидии на  мероприятия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</si>
  <si>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</si>
  <si>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0530141830</t>
  </si>
  <si>
    <t>Расходы по субсидии на реализацию инициативных проектов</t>
  </si>
  <si>
    <t>05 3 01 41830</t>
  </si>
  <si>
    <t>0630124710</t>
  </si>
  <si>
    <t>Расходы по подвозу учащихся муниципальных общеобразовательных учреждений до места учебы и обратно</t>
  </si>
  <si>
    <t>06 3 01 24710</t>
  </si>
  <si>
    <t>Софинансирование по расходам на установку знаков туристической навигации</t>
  </si>
  <si>
    <t>03101W1910</t>
  </si>
  <si>
    <t>03 1 01 W1910</t>
  </si>
  <si>
    <t>05301W1130</t>
  </si>
  <si>
    <t>Софинансирование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</si>
  <si>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05 3 01 W1130</t>
  </si>
  <si>
    <t>Софинансирование по расходам по субсидии на реализацию инициативных проектов</t>
  </si>
  <si>
    <t>05301W1830</t>
  </si>
  <si>
    <t>05 3 01 W1830</t>
  </si>
  <si>
    <t>0550225100</t>
  </si>
  <si>
    <t>Расходы на поддержку проектов территориального общественного самоуправления (ТОС)</t>
  </si>
  <si>
    <t>05 5 02 25100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</si>
  <si>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</si>
  <si>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>05 5 02 00000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</si>
  <si>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</si>
  <si>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</si>
  <si>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</t>
  </si>
  <si>
    <t>Социальное обеспечение населения</t>
  </si>
  <si>
    <t>07 4 01 27700</t>
  </si>
  <si>
    <t>Администрация Красногородского муниципального округа</t>
  </si>
  <si>
    <t>Финансовое управление Администрации Красногородского муниципального округа</t>
  </si>
  <si>
    <t>Мобилизационная и вневойсковая подготовка</t>
  </si>
  <si>
    <t>округа на 2024 год и на плановый период 2025 и 2026 годов" (в редакции решения Собрания</t>
  </si>
  <si>
    <t>депутатов Красногородского муниципального округа от 12.03.2024 №55)</t>
  </si>
  <si>
    <t xml:space="preserve"> округа на 2024 год и на плановый период 2025 и 2026 годов" (в редакции решения Собрания </t>
  </si>
  <si>
    <t>0610141930</t>
  </si>
  <si>
    <t>06101W1930</t>
  </si>
  <si>
    <t>Расходы по субсидии муниципальным образованиям на приобретение дорожной техники</t>
  </si>
  <si>
    <t>Софинансирование на приобретение дорожной техники</t>
  </si>
  <si>
    <t>06 1 01 41930</t>
  </si>
  <si>
    <t>06 1 01 W1930</t>
  </si>
  <si>
    <t>0510122800</t>
  </si>
  <si>
    <t>Осуществление мероприятий на поддержку сферы жилищно-коммунального хозяйства</t>
  </si>
  <si>
    <t>05 1 01 22800</t>
  </si>
  <si>
    <t>0510145010</t>
  </si>
  <si>
    <t>Строительство и реконструкция, капитальный ремонт и техническое перевооружение объектов коммунальной инфраструктуры</t>
  </si>
  <si>
    <t>Софинансирование по строительству и реконструкции, капитальному ремонту и техническому перевооружению объектов коммунальной инфраструктуры</t>
  </si>
  <si>
    <t>05 1 01 45010</t>
  </si>
  <si>
    <t>01301А0820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</si>
  <si>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</si>
  <si>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01 3 01 00000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</si>
  <si>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</si>
  <si>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01 3 01 А0820</t>
  </si>
</sst>
</file>

<file path=xl/styles.xml><?xml version="1.0" encoding="utf-8"?>
<styleSheet xmlns="http://schemas.openxmlformats.org/spreadsheetml/2006/main">
  <numFmts count="1">
    <numFmt numFmtId="164" formatCode="0.0"/>
  </numFmts>
  <fonts count="104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b/>
      <sz val="12"/>
      <color indexed="10"/>
      <name val="Calibri"/>
      <family val="2"/>
      <charset val="204"/>
    </font>
    <font>
      <sz val="10"/>
      <color rgb="FF22272F"/>
      <name val="Times New Roman"/>
      <family val="1"/>
      <charset val="204"/>
    </font>
    <font>
      <i/>
      <sz val="10"/>
      <color rgb="FF22272F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10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0" fillId="0" borderId="0" xfId="0" applyFont="1"/>
    <xf numFmtId="0" fontId="31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2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3" fillId="0" borderId="1" xfId="0" applyNumberFormat="1" applyFont="1" applyFill="1" applyBorder="1"/>
    <xf numFmtId="164" fontId="35" fillId="0" borderId="1" xfId="0" applyNumberFormat="1" applyFont="1" applyFill="1" applyBorder="1"/>
    <xf numFmtId="164" fontId="36" fillId="0" borderId="1" xfId="0" applyNumberFormat="1" applyFont="1" applyFill="1" applyBorder="1"/>
    <xf numFmtId="49" fontId="37" fillId="0" borderId="1" xfId="0" applyNumberFormat="1" applyFont="1" applyBorder="1" applyAlignment="1">
      <alignment horizontal="left" wrapText="1"/>
    </xf>
    <xf numFmtId="49" fontId="38" fillId="0" borderId="1" xfId="0" applyNumberFormat="1" applyFont="1" applyFill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37" fillId="0" borderId="1" xfId="0" applyNumberFormat="1" applyFont="1" applyFill="1" applyBorder="1" applyAlignment="1">
      <alignment wrapText="1"/>
    </xf>
    <xf numFmtId="49" fontId="37" fillId="0" borderId="1" xfId="0" applyNumberFormat="1" applyFont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29" fillId="2" borderId="1" xfId="0" applyFont="1" applyFill="1" applyBorder="1" applyAlignment="1">
      <alignment horizontal="justify" vertical="top" wrapText="1"/>
    </xf>
    <xf numFmtId="0" fontId="29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4" fillId="0" borderId="1" xfId="0" applyNumberFormat="1" applyFont="1" applyFill="1" applyBorder="1" applyAlignment="1">
      <alignment horizontal="center"/>
    </xf>
    <xf numFmtId="49" fontId="35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5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5" fillId="0" borderId="1" xfId="0" applyNumberFormat="1" applyFont="1" applyFill="1" applyBorder="1"/>
    <xf numFmtId="0" fontId="47" fillId="2" borderId="1" xfId="0" applyFont="1" applyFill="1" applyBorder="1" applyAlignment="1">
      <alignment horizontal="justify" wrapText="1"/>
    </xf>
    <xf numFmtId="49" fontId="41" fillId="0" borderId="1" xfId="0" applyNumberFormat="1" applyFont="1" applyFill="1" applyBorder="1" applyAlignment="1">
      <alignment horizontal="center"/>
    </xf>
    <xf numFmtId="0" fontId="51" fillId="0" borderId="1" xfId="0" applyFont="1" applyBorder="1" applyAlignment="1">
      <alignment wrapText="1"/>
    </xf>
    <xf numFmtId="0" fontId="41" fillId="0" borderId="1" xfId="0" applyFont="1" applyBorder="1"/>
    <xf numFmtId="164" fontId="52" fillId="0" borderId="1" xfId="0" applyNumberFormat="1" applyFont="1" applyFill="1" applyBorder="1"/>
    <xf numFmtId="164" fontId="53" fillId="0" borderId="1" xfId="0" applyNumberFormat="1" applyFont="1" applyFill="1" applyBorder="1"/>
    <xf numFmtId="0" fontId="51" fillId="0" borderId="1" xfId="0" applyFont="1" applyBorder="1"/>
    <xf numFmtId="0" fontId="54" fillId="2" borderId="1" xfId="0" applyFont="1" applyFill="1" applyBorder="1" applyAlignment="1">
      <alignment horizontal="justify" vertical="top" wrapText="1"/>
    </xf>
    <xf numFmtId="0" fontId="42" fillId="0" borderId="1" xfId="0" applyFont="1" applyBorder="1" applyAlignment="1">
      <alignment horizontal="right" wrapText="1"/>
    </xf>
    <xf numFmtId="0" fontId="51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1" fillId="0" borderId="1" xfId="0" applyFont="1" applyBorder="1" applyAlignment="1">
      <alignment horizontal="justify" vertical="top" wrapText="1"/>
    </xf>
    <xf numFmtId="0" fontId="58" fillId="0" borderId="1" xfId="0" applyFont="1" applyBorder="1" applyAlignment="1">
      <alignment horizontal="center" vertical="center"/>
    </xf>
    <xf numFmtId="0" fontId="50" fillId="0" borderId="1" xfId="0" applyFont="1" applyBorder="1"/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/>
    <xf numFmtId="0" fontId="57" fillId="0" borderId="0" xfId="0" applyFont="1" applyAlignment="1"/>
    <xf numFmtId="0" fontId="63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vertical="top" wrapText="1"/>
    </xf>
    <xf numFmtId="0" fontId="56" fillId="0" borderId="1" xfId="0" applyFont="1" applyBorder="1" applyAlignment="1">
      <alignment horizontal="justify" vertical="top" wrapText="1"/>
    </xf>
    <xf numFmtId="1" fontId="50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vertical="top" wrapText="1"/>
    </xf>
    <xf numFmtId="0" fontId="41" fillId="2" borderId="1" xfId="0" applyFont="1" applyFill="1" applyBorder="1" applyAlignment="1">
      <alignment horizontal="justify" vertical="top" wrapText="1"/>
    </xf>
    <xf numFmtId="0" fontId="72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4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61" fillId="0" borderId="1" xfId="0" applyFont="1" applyBorder="1" applyAlignment="1">
      <alignment horizontal="center" vertical="top" wrapText="1"/>
    </xf>
    <xf numFmtId="0" fontId="62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center" vertical="top" wrapText="1"/>
    </xf>
    <xf numFmtId="0" fontId="60" fillId="0" borderId="9" xfId="0" applyFont="1" applyBorder="1"/>
    <xf numFmtId="0" fontId="65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horizontal="justify" vertical="top" wrapText="1"/>
    </xf>
    <xf numFmtId="0" fontId="66" fillId="0" borderId="1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3" fontId="56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3" fillId="0" borderId="1" xfId="0" applyFont="1" applyBorder="1"/>
    <xf numFmtId="0" fontId="41" fillId="0" borderId="0" xfId="0" applyFont="1" applyAlignment="1">
      <alignment wrapText="1"/>
    </xf>
    <xf numFmtId="0" fontId="74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49" fillId="3" borderId="1" xfId="0" applyFont="1" applyFill="1" applyBorder="1"/>
    <xf numFmtId="49" fontId="75" fillId="0" borderId="1" xfId="0" applyNumberFormat="1" applyFont="1" applyBorder="1" applyAlignment="1">
      <alignment horizontal="center" wrapText="1"/>
    </xf>
    <xf numFmtId="164" fontId="77" fillId="0" borderId="1" xfId="0" applyNumberFormat="1" applyFont="1" applyFill="1" applyBorder="1"/>
    <xf numFmtId="164" fontId="7" fillId="4" borderId="1" xfId="0" applyNumberFormat="1" applyFont="1" applyFill="1" applyBorder="1"/>
    <xf numFmtId="0" fontId="78" fillId="2" borderId="1" xfId="0" applyFont="1" applyFill="1" applyBorder="1" applyAlignment="1">
      <alignment horizontal="justify" vertical="top" wrapText="1"/>
    </xf>
    <xf numFmtId="0" fontId="76" fillId="2" borderId="1" xfId="0" applyFont="1" applyFill="1" applyBorder="1" applyAlignment="1">
      <alignment horizontal="justify" vertical="top" wrapText="1"/>
    </xf>
    <xf numFmtId="49" fontId="78" fillId="0" borderId="1" xfId="0" applyNumberFormat="1" applyFont="1" applyBorder="1" applyAlignment="1">
      <alignment wrapText="1"/>
    </xf>
    <xf numFmtId="49" fontId="0" fillId="4" borderId="1" xfId="0" applyNumberFormat="1" applyFont="1" applyFill="1" applyBorder="1" applyAlignment="1">
      <alignment horizontal="center"/>
    </xf>
    <xf numFmtId="49" fontId="48" fillId="0" borderId="1" xfId="0" applyNumberFormat="1" applyFont="1" applyFill="1" applyBorder="1" applyAlignment="1">
      <alignment horizontal="center"/>
    </xf>
    <xf numFmtId="49" fontId="47" fillId="0" borderId="1" xfId="0" applyNumberFormat="1" applyFont="1" applyFill="1" applyBorder="1" applyAlignment="1">
      <alignment horizontal="center"/>
    </xf>
    <xf numFmtId="49" fontId="71" fillId="0" borderId="1" xfId="0" applyNumberFormat="1" applyFont="1" applyFill="1" applyBorder="1" applyAlignment="1">
      <alignment wrapText="1"/>
    </xf>
    <xf numFmtId="49" fontId="79" fillId="0" borderId="1" xfId="0" applyNumberFormat="1" applyFont="1" applyBorder="1" applyAlignment="1">
      <alignment wrapText="1"/>
    </xf>
    <xf numFmtId="164" fontId="80" fillId="0" borderId="1" xfId="0" applyNumberFormat="1" applyFont="1" applyFill="1" applyBorder="1"/>
    <xf numFmtId="49" fontId="41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0" fontId="48" fillId="0" borderId="1" xfId="0" applyFont="1" applyFill="1" applyBorder="1" applyAlignment="1">
      <alignment vertical="top" wrapText="1"/>
    </xf>
    <xf numFmtId="0" fontId="41" fillId="0" borderId="12" xfId="0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2" fillId="0" borderId="3" xfId="0" applyFont="1" applyBorder="1" applyAlignment="1">
      <alignment wrapText="1"/>
    </xf>
    <xf numFmtId="164" fontId="77" fillId="4" borderId="1" xfId="0" applyNumberFormat="1" applyFont="1" applyFill="1" applyBorder="1"/>
    <xf numFmtId="49" fontId="78" fillId="0" borderId="1" xfId="0" applyNumberFormat="1" applyFont="1" applyFill="1" applyBorder="1" applyAlignment="1">
      <alignment wrapText="1"/>
    </xf>
    <xf numFmtId="0" fontId="67" fillId="2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79" fillId="0" borderId="1" xfId="0" applyFont="1" applyFill="1" applyBorder="1" applyAlignment="1">
      <alignment vertical="top" wrapText="1"/>
    </xf>
    <xf numFmtId="0" fontId="78" fillId="0" borderId="1" xfId="0" applyFont="1" applyFill="1" applyBorder="1" applyAlignment="1">
      <alignment vertical="top" wrapText="1"/>
    </xf>
    <xf numFmtId="0" fontId="8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68" fillId="4" borderId="1" xfId="0" applyFont="1" applyFill="1" applyBorder="1" applyAlignment="1">
      <alignment horizontal="center" vertical="top" wrapText="1"/>
    </xf>
    <xf numFmtId="0" fontId="62" fillId="4" borderId="1" xfId="0" applyFont="1" applyFill="1" applyBorder="1" applyAlignment="1">
      <alignment vertical="top" wrapText="1"/>
    </xf>
    <xf numFmtId="0" fontId="63" fillId="4" borderId="1" xfId="0" applyFont="1" applyFill="1" applyBorder="1" applyAlignment="1">
      <alignment horizontal="center" vertical="top" wrapText="1"/>
    </xf>
    <xf numFmtId="0" fontId="64" fillId="4" borderId="1" xfId="0" applyFont="1" applyFill="1" applyBorder="1" applyAlignment="1">
      <alignment vertical="top" wrapText="1"/>
    </xf>
    <xf numFmtId="0" fontId="56" fillId="4" borderId="1" xfId="0" applyFont="1" applyFill="1" applyBorder="1" applyAlignment="1">
      <alignment horizontal="center" vertical="top" wrapText="1"/>
    </xf>
    <xf numFmtId="0" fontId="41" fillId="4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49" fontId="41" fillId="5" borderId="1" xfId="0" applyNumberFormat="1" applyFont="1" applyFill="1" applyBorder="1" applyAlignment="1">
      <alignment horizontal="center"/>
    </xf>
    <xf numFmtId="49" fontId="7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7" fillId="0" borderId="0" xfId="0" applyFont="1" applyAlignment="1">
      <alignment horizontal="center"/>
    </xf>
    <xf numFmtId="0" fontId="59" fillId="0" borderId="7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1" fillId="0" borderId="0" xfId="0" applyFont="1"/>
    <xf numFmtId="0" fontId="51" fillId="0" borderId="1" xfId="0" applyFont="1" applyFill="1" applyBorder="1" applyAlignment="1">
      <alignment horizontal="justify" vertical="top" wrapText="1"/>
    </xf>
    <xf numFmtId="0" fontId="74" fillId="0" borderId="1" xfId="0" applyFont="1" applyFill="1" applyBorder="1" applyAlignment="1">
      <alignment horizontal="right" wrapText="1"/>
    </xf>
    <xf numFmtId="0" fontId="42" fillId="0" borderId="1" xfId="0" applyFont="1" applyFill="1" applyBorder="1" applyAlignment="1">
      <alignment horizontal="right" wrapText="1"/>
    </xf>
    <xf numFmtId="0" fontId="63" fillId="0" borderId="1" xfId="0" applyFont="1" applyFill="1" applyBorder="1" applyAlignment="1">
      <alignment horizontal="center" vertical="top" wrapText="1"/>
    </xf>
    <xf numFmtId="164" fontId="81" fillId="0" borderId="1" xfId="0" applyNumberFormat="1" applyFont="1" applyFill="1" applyBorder="1"/>
    <xf numFmtId="164" fontId="82" fillId="3" borderId="1" xfId="0" applyNumberFormat="1" applyFont="1" applyFill="1" applyBorder="1"/>
    <xf numFmtId="164" fontId="83" fillId="3" borderId="1" xfId="0" applyNumberFormat="1" applyFont="1" applyFill="1" applyBorder="1"/>
    <xf numFmtId="0" fontId="75" fillId="0" borderId="1" xfId="0" applyFont="1" applyBorder="1" applyAlignment="1"/>
    <xf numFmtId="0" fontId="5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wrapText="1"/>
    </xf>
    <xf numFmtId="0" fontId="85" fillId="2" borderId="1" xfId="0" applyFont="1" applyFill="1" applyBorder="1" applyAlignment="1">
      <alignment horizontal="justify"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1" fillId="0" borderId="13" xfId="0" applyFont="1" applyFill="1" applyBorder="1" applyAlignment="1">
      <alignment horizontal="left" vertical="top" wrapText="1"/>
    </xf>
    <xf numFmtId="164" fontId="87" fillId="0" borderId="1" xfId="0" applyNumberFormat="1" applyFont="1" applyFill="1" applyBorder="1"/>
    <xf numFmtId="0" fontId="71" fillId="2" borderId="1" xfId="0" applyFont="1" applyFill="1" applyBorder="1" applyAlignment="1">
      <alignment horizontal="justify" vertical="top" wrapText="1"/>
    </xf>
    <xf numFmtId="49" fontId="41" fillId="0" borderId="1" xfId="0" applyNumberFormat="1" applyFont="1" applyFill="1" applyBorder="1" applyAlignment="1">
      <alignment wrapText="1"/>
    </xf>
    <xf numFmtId="0" fontId="78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6" fillId="0" borderId="1" xfId="0" applyNumberFormat="1" applyFont="1" applyBorder="1" applyAlignment="1">
      <alignment horizontal="center" wrapText="1"/>
    </xf>
    <xf numFmtId="0" fontId="78" fillId="0" borderId="1" xfId="0" applyFont="1" applyBorder="1" applyAlignment="1">
      <alignment vertical="top" wrapText="1"/>
    </xf>
    <xf numFmtId="49" fontId="89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6" fillId="0" borderId="3" xfId="0" applyFont="1" applyBorder="1" applyAlignment="1">
      <alignment horizontal="center" vertical="top" wrapText="1"/>
    </xf>
    <xf numFmtId="0" fontId="56" fillId="0" borderId="3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justify"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justify" vertical="center" wrapText="1"/>
    </xf>
    <xf numFmtId="0" fontId="90" fillId="0" borderId="1" xfId="0" applyFont="1" applyBorder="1" applyAlignment="1">
      <alignment wrapText="1"/>
    </xf>
    <xf numFmtId="0" fontId="29" fillId="0" borderId="1" xfId="0" applyFont="1" applyFill="1" applyBorder="1" applyAlignment="1">
      <alignment horizontal="left" wrapText="1"/>
    </xf>
    <xf numFmtId="0" fontId="89" fillId="0" borderId="1" xfId="0" applyFont="1" applyBorder="1"/>
    <xf numFmtId="49" fontId="51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5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78" fillId="0" borderId="1" xfId="0" applyFont="1" applyFill="1" applyBorder="1" applyAlignment="1">
      <alignment horizontal="left" vertical="top" wrapText="1"/>
    </xf>
    <xf numFmtId="0" fontId="51" fillId="0" borderId="1" xfId="0" applyFont="1" applyFill="1" applyBorder="1" applyAlignment="1">
      <alignment vertical="top" wrapText="1"/>
    </xf>
    <xf numFmtId="0" fontId="89" fillId="0" borderId="1" xfId="0" applyFont="1" applyBorder="1" applyAlignment="1">
      <alignment wrapText="1"/>
    </xf>
    <xf numFmtId="49" fontId="79" fillId="0" borderId="1" xfId="0" applyNumberFormat="1" applyFont="1" applyFill="1" applyBorder="1" applyAlignment="1">
      <alignment wrapText="1"/>
    </xf>
    <xf numFmtId="0" fontId="88" fillId="0" borderId="1" xfId="0" applyFont="1" applyBorder="1"/>
    <xf numFmtId="0" fontId="0" fillId="0" borderId="1" xfId="0" applyBorder="1" applyAlignment="1">
      <alignment horizontal="center"/>
    </xf>
    <xf numFmtId="0" fontId="91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48" fillId="0" borderId="1" xfId="0" applyFont="1" applyBorder="1" applyAlignment="1">
      <alignment horizontal="center"/>
    </xf>
    <xf numFmtId="0" fontId="78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6" fillId="0" borderId="4" xfId="0" applyFont="1" applyBorder="1" applyAlignment="1">
      <alignment horizontal="center" vertical="top" wrapText="1"/>
    </xf>
    <xf numFmtId="0" fontId="41" fillId="0" borderId="1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justify" vertical="center" wrapText="1"/>
    </xf>
    <xf numFmtId="0" fontId="41" fillId="0" borderId="1" xfId="0" applyFont="1" applyBorder="1" applyAlignment="1">
      <alignment horizontal="center" vertical="center" wrapText="1"/>
    </xf>
    <xf numFmtId="0" fontId="66" fillId="0" borderId="3" xfId="0" applyFont="1" applyBorder="1" applyAlignment="1">
      <alignment wrapText="1"/>
    </xf>
    <xf numFmtId="164" fontId="84" fillId="3" borderId="1" xfId="0" applyNumberFormat="1" applyFont="1" applyFill="1" applyBorder="1"/>
    <xf numFmtId="49" fontId="92" fillId="0" borderId="1" xfId="0" applyNumberFormat="1" applyFont="1" applyFill="1" applyBorder="1" applyAlignment="1">
      <alignment wrapText="1"/>
    </xf>
    <xf numFmtId="0" fontId="56" fillId="0" borderId="4" xfId="0" applyFont="1" applyBorder="1" applyAlignment="1">
      <alignment vertical="top" wrapText="1"/>
    </xf>
    <xf numFmtId="0" fontId="86" fillId="0" borderId="1" xfId="0" applyFont="1" applyBorder="1" applyAlignment="1">
      <alignment horizontal="justify" vertical="center" wrapText="1"/>
    </xf>
    <xf numFmtId="164" fontId="18" fillId="0" borderId="1" xfId="0" applyNumberFormat="1" applyFont="1" applyBorder="1"/>
    <xf numFmtId="0" fontId="93" fillId="0" borderId="8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3" fillId="0" borderId="1" xfId="0" applyFont="1" applyBorder="1" applyAlignment="1">
      <alignment vertical="top" wrapText="1"/>
    </xf>
    <xf numFmtId="0" fontId="94" fillId="0" borderId="1" xfId="0" applyFont="1" applyBorder="1"/>
    <xf numFmtId="0" fontId="94" fillId="0" borderId="9" xfId="0" applyFont="1" applyBorder="1"/>
    <xf numFmtId="164" fontId="94" fillId="0" borderId="1" xfId="0" applyNumberFormat="1" applyFont="1" applyBorder="1"/>
    <xf numFmtId="0" fontId="24" fillId="0" borderId="0" xfId="0" applyFont="1"/>
    <xf numFmtId="0" fontId="79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0" xfId="0" applyFont="1" applyBorder="1" applyAlignment="1">
      <alignment wrapText="1"/>
    </xf>
    <xf numFmtId="0" fontId="97" fillId="0" borderId="1" xfId="0" applyFont="1" applyFill="1" applyBorder="1" applyAlignment="1">
      <alignment horizontal="left" wrapText="1"/>
    </xf>
    <xf numFmtId="0" fontId="98" fillId="2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horizontal="left" wrapText="1"/>
    </xf>
    <xf numFmtId="49" fontId="99" fillId="0" borderId="1" xfId="0" applyNumberFormat="1" applyFont="1" applyFill="1" applyBorder="1" applyAlignment="1">
      <alignment wrapText="1"/>
    </xf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5" fillId="0" borderId="5" xfId="0" applyFont="1" applyFill="1" applyBorder="1" applyAlignment="1">
      <alignment wrapText="1"/>
    </xf>
    <xf numFmtId="0" fontId="25" fillId="0" borderId="11" xfId="0" applyFont="1" applyFill="1" applyBorder="1" applyAlignment="1">
      <alignment wrapText="1"/>
    </xf>
    <xf numFmtId="0" fontId="25" fillId="0" borderId="6" xfId="0" applyFont="1" applyFill="1" applyBorder="1" applyAlignment="1">
      <alignment wrapText="1"/>
    </xf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4" fillId="0" borderId="5" xfId="0" applyNumberFormat="1" applyFont="1" applyBorder="1" applyAlignment="1"/>
    <xf numFmtId="49" fontId="34" fillId="0" borderId="11" xfId="0" applyNumberFormat="1" applyFont="1" applyBorder="1" applyAlignment="1"/>
    <xf numFmtId="49" fontId="34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48" fillId="2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7"/>
  <sheetViews>
    <sheetView tabSelected="1" topLeftCell="A218" zoomScaleSheetLayoutView="100" workbookViewId="0">
      <selection activeCell="E221" sqref="E221"/>
    </sheetView>
  </sheetViews>
  <sheetFormatPr defaultRowHeight="12.75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1.5703125" customWidth="1"/>
  </cols>
  <sheetData>
    <row r="1" spans="1:5" ht="18" customHeight="1">
      <c r="B1"/>
      <c r="C1"/>
      <c r="D1" s="199" t="s">
        <v>495</v>
      </c>
    </row>
    <row r="2" spans="1:5">
      <c r="B2"/>
      <c r="C2"/>
      <c r="D2" s="3" t="s">
        <v>496</v>
      </c>
    </row>
    <row r="3" spans="1:5">
      <c r="B3"/>
      <c r="C3"/>
      <c r="D3" s="3" t="s">
        <v>497</v>
      </c>
    </row>
    <row r="4" spans="1:5">
      <c r="B4"/>
      <c r="C4"/>
      <c r="D4" s="3" t="s">
        <v>498</v>
      </c>
    </row>
    <row r="5" spans="1:5">
      <c r="B5"/>
      <c r="C5"/>
      <c r="D5" s="3" t="s">
        <v>542</v>
      </c>
    </row>
    <row r="6" spans="1:5">
      <c r="B6"/>
      <c r="C6"/>
      <c r="D6" s="3" t="s">
        <v>543</v>
      </c>
    </row>
    <row r="7" spans="1:5" ht="18" customHeight="1">
      <c r="B7"/>
      <c r="C7"/>
      <c r="D7" s="3" t="s">
        <v>499</v>
      </c>
    </row>
    <row r="8" spans="1:5">
      <c r="B8"/>
      <c r="C8"/>
      <c r="D8" s="3" t="s">
        <v>501</v>
      </c>
    </row>
    <row r="9" spans="1:5">
      <c r="B9"/>
      <c r="C9"/>
      <c r="D9" s="3" t="s">
        <v>500</v>
      </c>
    </row>
    <row r="10" spans="1:5" ht="17.25" customHeight="1">
      <c r="A10" s="3"/>
      <c r="D10" s="200" t="s">
        <v>283</v>
      </c>
    </row>
    <row r="11" spans="1:5">
      <c r="A11" s="264" t="s">
        <v>287</v>
      </c>
      <c r="B11" s="264"/>
      <c r="C11" s="264"/>
      <c r="D11" s="264"/>
    </row>
    <row r="12" spans="1:5" ht="12.75" customHeight="1">
      <c r="A12" s="268" t="s">
        <v>7</v>
      </c>
      <c r="B12" s="268"/>
      <c r="C12" s="268"/>
      <c r="D12" s="266" t="s">
        <v>13</v>
      </c>
      <c r="E12" s="261" t="s">
        <v>396</v>
      </c>
    </row>
    <row r="13" spans="1:5" ht="45.75" customHeight="1">
      <c r="A13" s="5" t="s">
        <v>0</v>
      </c>
      <c r="B13" s="115" t="s">
        <v>1</v>
      </c>
      <c r="C13" s="5" t="s">
        <v>2</v>
      </c>
      <c r="D13" s="267"/>
      <c r="E13" s="261"/>
    </row>
    <row r="14" spans="1:5" s="4" customFormat="1" ht="15.75">
      <c r="A14" s="66">
        <v>901</v>
      </c>
      <c r="B14" s="265" t="s">
        <v>539</v>
      </c>
      <c r="C14" s="265"/>
      <c r="D14" s="265"/>
      <c r="E14" s="45">
        <f>E15+E17+E19+E23+E26+E32+E34+E36+E39+E41+E44+E46+E48+E50+E52+E54+E56+E61+E63+E65+E67+E69+E71+E73+E75+E77+E79+E81+E83+E85+E87+E89+E91+E93+E95+E99+E101+E103+E105+E107+E109+E111+E113+E115+E117+E120+E122+E124+E59+E127+E129+E131+E133+E135+E137+E139+E141+E143+E146+E148+E150+E152+E154+E156+E159+E161+E163</f>
        <v>107308.55000000002</v>
      </c>
    </row>
    <row r="15" spans="1:5" ht="27.75" customHeight="1">
      <c r="A15" s="40" t="s">
        <v>3</v>
      </c>
      <c r="B15" s="116" t="s">
        <v>74</v>
      </c>
      <c r="C15" s="15"/>
      <c r="D15" s="95" t="s">
        <v>334</v>
      </c>
      <c r="E15" s="97">
        <f t="shared" ref="E15" si="0">E16</f>
        <v>2126</v>
      </c>
    </row>
    <row r="16" spans="1:5" ht="53.25" customHeight="1">
      <c r="A16" s="18" t="s">
        <v>3</v>
      </c>
      <c r="B16" s="116" t="s">
        <v>74</v>
      </c>
      <c r="C16" s="30" t="s">
        <v>397</v>
      </c>
      <c r="D16" s="20" t="s">
        <v>407</v>
      </c>
      <c r="E16" s="17">
        <v>2126</v>
      </c>
    </row>
    <row r="17" spans="1:5" ht="18" customHeight="1">
      <c r="A17" s="18" t="s">
        <v>34</v>
      </c>
      <c r="B17" s="174">
        <v>9090005900</v>
      </c>
      <c r="C17" s="15"/>
      <c r="D17" s="95" t="s">
        <v>73</v>
      </c>
      <c r="E17" s="97">
        <f t="shared" ref="E17" si="1">E18</f>
        <v>54</v>
      </c>
    </row>
    <row r="18" spans="1:5" ht="49.5" customHeight="1">
      <c r="A18" s="18" t="s">
        <v>34</v>
      </c>
      <c r="B18" s="174">
        <v>9090005900</v>
      </c>
      <c r="C18" s="18" t="s">
        <v>397</v>
      </c>
      <c r="D18" s="20" t="s">
        <v>407</v>
      </c>
      <c r="E18" s="17">
        <v>54</v>
      </c>
    </row>
    <row r="19" spans="1:5" ht="25.5" customHeight="1">
      <c r="A19" s="40" t="s">
        <v>4</v>
      </c>
      <c r="B19" s="116" t="s">
        <v>74</v>
      </c>
      <c r="C19" s="15"/>
      <c r="D19" s="95" t="s">
        <v>334</v>
      </c>
      <c r="E19" s="97">
        <f>E20+E21+E22</f>
        <v>31689.599999999999</v>
      </c>
    </row>
    <row r="20" spans="1:5" ht="58.5" customHeight="1">
      <c r="A20" s="18" t="s">
        <v>4</v>
      </c>
      <c r="B20" s="116" t="s">
        <v>74</v>
      </c>
      <c r="C20" s="18" t="s">
        <v>397</v>
      </c>
      <c r="D20" s="217" t="s">
        <v>407</v>
      </c>
      <c r="E20" s="17">
        <v>24887</v>
      </c>
    </row>
    <row r="21" spans="1:5" ht="28.5" customHeight="1">
      <c r="A21" s="18" t="s">
        <v>4</v>
      </c>
      <c r="B21" s="116" t="s">
        <v>74</v>
      </c>
      <c r="C21" s="18" t="s">
        <v>398</v>
      </c>
      <c r="D21" s="83" t="s">
        <v>408</v>
      </c>
      <c r="E21" s="17">
        <v>6326.6</v>
      </c>
    </row>
    <row r="22" spans="1:5" ht="17.25" customHeight="1">
      <c r="A22" s="18" t="s">
        <v>4</v>
      </c>
      <c r="B22" s="116" t="s">
        <v>74</v>
      </c>
      <c r="C22" s="18" t="s">
        <v>400</v>
      </c>
      <c r="D22" s="219" t="s">
        <v>410</v>
      </c>
      <c r="E22" s="17">
        <v>476</v>
      </c>
    </row>
    <row r="23" spans="1:5" ht="29.25" customHeight="1">
      <c r="A23" s="18" t="s">
        <v>4</v>
      </c>
      <c r="B23" s="116" t="s">
        <v>335</v>
      </c>
      <c r="C23" s="18"/>
      <c r="D23" s="161" t="s">
        <v>336</v>
      </c>
      <c r="E23" s="142">
        <f>E24+E25</f>
        <v>2072</v>
      </c>
    </row>
    <row r="24" spans="1:5" ht="53.25" customHeight="1">
      <c r="A24" s="18" t="s">
        <v>4</v>
      </c>
      <c r="B24" s="116" t="s">
        <v>335</v>
      </c>
      <c r="C24" s="18" t="s">
        <v>397</v>
      </c>
      <c r="D24" s="20" t="s">
        <v>407</v>
      </c>
      <c r="E24" s="17">
        <v>2003</v>
      </c>
    </row>
    <row r="25" spans="1:5" ht="20.25" customHeight="1">
      <c r="A25" s="18" t="s">
        <v>4</v>
      </c>
      <c r="B25" s="116" t="s">
        <v>335</v>
      </c>
      <c r="C25" s="85" t="s">
        <v>399</v>
      </c>
      <c r="D25" s="218" t="s">
        <v>409</v>
      </c>
      <c r="E25" s="17">
        <v>69</v>
      </c>
    </row>
    <row r="26" spans="1:5" ht="42" customHeight="1">
      <c r="A26" s="40" t="s">
        <v>290</v>
      </c>
      <c r="B26" s="116" t="s">
        <v>291</v>
      </c>
      <c r="C26" s="18"/>
      <c r="D26" s="95" t="s">
        <v>292</v>
      </c>
      <c r="E26" s="97">
        <f t="shared" ref="E26" si="2">E27</f>
        <v>2</v>
      </c>
    </row>
    <row r="27" spans="1:5" ht="26.25" customHeight="1">
      <c r="A27" s="18" t="s">
        <v>290</v>
      </c>
      <c r="B27" s="116" t="s">
        <v>291</v>
      </c>
      <c r="C27" s="18" t="s">
        <v>398</v>
      </c>
      <c r="D27" s="83" t="s">
        <v>408</v>
      </c>
      <c r="E27" s="17">
        <v>2</v>
      </c>
    </row>
    <row r="28" spans="1:5" ht="16.5" hidden="1" customHeight="1">
      <c r="A28" s="40" t="s">
        <v>71</v>
      </c>
      <c r="B28" s="116" t="s">
        <v>299</v>
      </c>
      <c r="C28" s="18"/>
      <c r="D28" s="162" t="s">
        <v>300</v>
      </c>
      <c r="E28" s="97">
        <f t="shared" ref="E28" si="3">E29+E30+E31</f>
        <v>0</v>
      </c>
    </row>
    <row r="29" spans="1:5" ht="18.75" hidden="1" customHeight="1">
      <c r="A29" s="18" t="s">
        <v>71</v>
      </c>
      <c r="B29" s="116" t="s">
        <v>299</v>
      </c>
      <c r="C29" s="18" t="s">
        <v>52</v>
      </c>
      <c r="D29" s="84" t="s">
        <v>136</v>
      </c>
      <c r="E29" s="17">
        <v>0</v>
      </c>
    </row>
    <row r="30" spans="1:5" ht="25.5" hidden="1" customHeight="1">
      <c r="A30" s="18" t="s">
        <v>71</v>
      </c>
      <c r="B30" s="116" t="s">
        <v>299</v>
      </c>
      <c r="C30" s="18" t="s">
        <v>53</v>
      </c>
      <c r="D30" s="83" t="s">
        <v>70</v>
      </c>
      <c r="E30" s="17">
        <v>0</v>
      </c>
    </row>
    <row r="31" spans="1:5" ht="39" hidden="1" customHeight="1">
      <c r="A31" s="18" t="s">
        <v>71</v>
      </c>
      <c r="B31" s="116" t="s">
        <v>299</v>
      </c>
      <c r="C31" s="18" t="s">
        <v>134</v>
      </c>
      <c r="D31" s="83" t="s">
        <v>135</v>
      </c>
      <c r="E31" s="17">
        <v>0</v>
      </c>
    </row>
    <row r="32" spans="1:5" ht="24.75" customHeight="1">
      <c r="A32" s="40" t="s">
        <v>37</v>
      </c>
      <c r="B32" s="174">
        <v>9090020001</v>
      </c>
      <c r="C32" s="18"/>
      <c r="D32" s="95" t="s">
        <v>75</v>
      </c>
      <c r="E32" s="97">
        <f t="shared" ref="E32" si="4">E33</f>
        <v>100</v>
      </c>
    </row>
    <row r="33" spans="1:5" ht="15" customHeight="1">
      <c r="A33" s="18" t="s">
        <v>37</v>
      </c>
      <c r="B33" s="174">
        <v>9090020001</v>
      </c>
      <c r="C33" s="18" t="s">
        <v>400</v>
      </c>
      <c r="D33" s="219" t="s">
        <v>410</v>
      </c>
      <c r="E33" s="17">
        <v>100</v>
      </c>
    </row>
    <row r="34" spans="1:5" ht="27" customHeight="1">
      <c r="A34" s="18" t="s">
        <v>37</v>
      </c>
      <c r="B34" s="94" t="s">
        <v>106</v>
      </c>
      <c r="C34" s="18"/>
      <c r="D34" s="95" t="s">
        <v>105</v>
      </c>
      <c r="E34" s="152">
        <f t="shared" ref="E34" si="5">E35</f>
        <v>70</v>
      </c>
    </row>
    <row r="35" spans="1:5" ht="15" customHeight="1">
      <c r="A35" s="18" t="s">
        <v>37</v>
      </c>
      <c r="B35" s="94" t="s">
        <v>106</v>
      </c>
      <c r="C35" s="18" t="s">
        <v>400</v>
      </c>
      <c r="D35" s="219" t="s">
        <v>410</v>
      </c>
      <c r="E35" s="17">
        <v>70</v>
      </c>
    </row>
    <row r="36" spans="1:5" ht="38.25" customHeight="1">
      <c r="A36" s="18" t="s">
        <v>45</v>
      </c>
      <c r="B36" s="116" t="s">
        <v>77</v>
      </c>
      <c r="C36" s="18"/>
      <c r="D36" s="220" t="s">
        <v>76</v>
      </c>
      <c r="E36" s="97">
        <f t="shared" ref="E36" si="6">E37+E38</f>
        <v>572</v>
      </c>
    </row>
    <row r="37" spans="1:5" ht="54" customHeight="1">
      <c r="A37" s="18" t="s">
        <v>45</v>
      </c>
      <c r="B37" s="116" t="s">
        <v>77</v>
      </c>
      <c r="C37" s="18" t="s">
        <v>397</v>
      </c>
      <c r="D37" s="20" t="s">
        <v>407</v>
      </c>
      <c r="E37" s="17">
        <v>548</v>
      </c>
    </row>
    <row r="38" spans="1:5" ht="25.5">
      <c r="A38" s="18" t="s">
        <v>45</v>
      </c>
      <c r="B38" s="116" t="s">
        <v>77</v>
      </c>
      <c r="C38" s="18" t="s">
        <v>398</v>
      </c>
      <c r="D38" s="83" t="s">
        <v>408</v>
      </c>
      <c r="E38" s="17">
        <v>24</v>
      </c>
    </row>
    <row r="39" spans="1:5" ht="39" customHeight="1">
      <c r="A39" s="18" t="s">
        <v>45</v>
      </c>
      <c r="B39" s="94" t="s">
        <v>79</v>
      </c>
      <c r="C39" s="18"/>
      <c r="D39" s="95" t="s">
        <v>78</v>
      </c>
      <c r="E39" s="97">
        <f t="shared" ref="E39" si="7">E40</f>
        <v>1</v>
      </c>
    </row>
    <row r="40" spans="1:5" ht="27.75" customHeight="1">
      <c r="A40" s="18" t="s">
        <v>45</v>
      </c>
      <c r="B40" s="94" t="s">
        <v>79</v>
      </c>
      <c r="C40" s="18" t="s">
        <v>398</v>
      </c>
      <c r="D40" s="83" t="s">
        <v>408</v>
      </c>
      <c r="E40" s="29">
        <v>1</v>
      </c>
    </row>
    <row r="41" spans="1:5" ht="25.5">
      <c r="A41" s="18" t="s">
        <v>45</v>
      </c>
      <c r="B41" s="94" t="s">
        <v>81</v>
      </c>
      <c r="C41" s="15"/>
      <c r="D41" s="95" t="s">
        <v>80</v>
      </c>
      <c r="E41" s="97">
        <f t="shared" ref="E41" si="8">E42+E43</f>
        <v>2481</v>
      </c>
    </row>
    <row r="42" spans="1:5" ht="51">
      <c r="A42" s="21" t="s">
        <v>45</v>
      </c>
      <c r="B42" s="94" t="s">
        <v>81</v>
      </c>
      <c r="C42" s="18" t="s">
        <v>397</v>
      </c>
      <c r="D42" s="20" t="s">
        <v>407</v>
      </c>
      <c r="E42" s="29">
        <v>2435</v>
      </c>
    </row>
    <row r="43" spans="1:5" ht="29.25" customHeight="1">
      <c r="A43" s="21" t="s">
        <v>45</v>
      </c>
      <c r="B43" s="94" t="s">
        <v>81</v>
      </c>
      <c r="C43" s="18" t="s">
        <v>398</v>
      </c>
      <c r="D43" s="83" t="s">
        <v>408</v>
      </c>
      <c r="E43" s="29">
        <v>46</v>
      </c>
    </row>
    <row r="44" spans="1:5" ht="37.5" customHeight="1">
      <c r="A44" s="18" t="s">
        <v>45</v>
      </c>
      <c r="B44" s="94" t="s">
        <v>83</v>
      </c>
      <c r="C44" s="15"/>
      <c r="D44" s="95" t="s">
        <v>82</v>
      </c>
      <c r="E44" s="97">
        <f t="shared" ref="E44" si="9">E45</f>
        <v>100</v>
      </c>
    </row>
    <row r="45" spans="1:5" ht="26.25" customHeight="1">
      <c r="A45" s="18" t="s">
        <v>45</v>
      </c>
      <c r="B45" s="94" t="s">
        <v>83</v>
      </c>
      <c r="C45" s="15" t="s">
        <v>398</v>
      </c>
      <c r="D45" s="83" t="s">
        <v>408</v>
      </c>
      <c r="E45" s="17">
        <v>100</v>
      </c>
    </row>
    <row r="46" spans="1:5" ht="26.25" customHeight="1">
      <c r="A46" s="18" t="s">
        <v>45</v>
      </c>
      <c r="B46" s="94" t="s">
        <v>85</v>
      </c>
      <c r="C46" s="18"/>
      <c r="D46" s="95" t="s">
        <v>84</v>
      </c>
      <c r="E46" s="97">
        <f t="shared" ref="E46" si="10">E47</f>
        <v>10</v>
      </c>
    </row>
    <row r="47" spans="1:5" ht="24.75" customHeight="1">
      <c r="A47" s="18" t="s">
        <v>45</v>
      </c>
      <c r="B47" s="94" t="s">
        <v>85</v>
      </c>
      <c r="C47" s="18" t="s">
        <v>398</v>
      </c>
      <c r="D47" s="83" t="s">
        <v>408</v>
      </c>
      <c r="E47" s="17">
        <v>10</v>
      </c>
    </row>
    <row r="48" spans="1:5" ht="27.75" customHeight="1">
      <c r="A48" s="18" t="s">
        <v>45</v>
      </c>
      <c r="B48" s="94" t="s">
        <v>87</v>
      </c>
      <c r="C48" s="18"/>
      <c r="D48" s="95" t="s">
        <v>86</v>
      </c>
      <c r="E48" s="97">
        <f t="shared" ref="E48" si="11">E49</f>
        <v>15</v>
      </c>
    </row>
    <row r="49" spans="1:5" ht="25.5" customHeight="1">
      <c r="A49" s="18" t="s">
        <v>45</v>
      </c>
      <c r="B49" s="94" t="s">
        <v>87</v>
      </c>
      <c r="C49" s="18" t="s">
        <v>398</v>
      </c>
      <c r="D49" s="83" t="s">
        <v>408</v>
      </c>
      <c r="E49" s="17">
        <v>15</v>
      </c>
    </row>
    <row r="50" spans="1:5" ht="16.5" customHeight="1">
      <c r="A50" s="18" t="s">
        <v>45</v>
      </c>
      <c r="B50" s="94" t="s">
        <v>296</v>
      </c>
      <c r="C50" s="18"/>
      <c r="D50" s="99" t="s">
        <v>297</v>
      </c>
      <c r="E50" s="97">
        <f t="shared" ref="E50" si="12">E51</f>
        <v>864</v>
      </c>
    </row>
    <row r="51" spans="1:5" ht="53.25" customHeight="1">
      <c r="A51" s="18" t="s">
        <v>45</v>
      </c>
      <c r="B51" s="94" t="s">
        <v>296</v>
      </c>
      <c r="C51" s="18" t="s">
        <v>397</v>
      </c>
      <c r="D51" s="20" t="s">
        <v>407</v>
      </c>
      <c r="E51" s="17">
        <v>864</v>
      </c>
    </row>
    <row r="52" spans="1:5" ht="18" customHeight="1">
      <c r="A52" s="18" t="s">
        <v>45</v>
      </c>
      <c r="B52" s="94" t="s">
        <v>359</v>
      </c>
      <c r="C52" s="18"/>
      <c r="D52" s="99" t="s">
        <v>358</v>
      </c>
      <c r="E52" s="152">
        <f t="shared" ref="E52" si="13">E53</f>
        <v>8.6999999999999993</v>
      </c>
    </row>
    <row r="53" spans="1:5" ht="59.25" customHeight="1">
      <c r="A53" s="18" t="s">
        <v>45</v>
      </c>
      <c r="B53" s="94" t="s">
        <v>359</v>
      </c>
      <c r="C53" s="18" t="s">
        <v>397</v>
      </c>
      <c r="D53" s="217" t="s">
        <v>407</v>
      </c>
      <c r="E53" s="17">
        <v>8.6999999999999993</v>
      </c>
    </row>
    <row r="54" spans="1:5" ht="24.75" customHeight="1">
      <c r="A54" s="18" t="s">
        <v>45</v>
      </c>
      <c r="B54" s="94" t="s">
        <v>310</v>
      </c>
      <c r="C54" s="18"/>
      <c r="D54" s="144" t="s">
        <v>327</v>
      </c>
      <c r="E54" s="152">
        <f t="shared" ref="E54" si="14">E55</f>
        <v>14</v>
      </c>
    </row>
    <row r="55" spans="1:5" ht="28.5" customHeight="1">
      <c r="A55" s="18" t="s">
        <v>45</v>
      </c>
      <c r="B55" s="94" t="s">
        <v>310</v>
      </c>
      <c r="C55" s="18" t="s">
        <v>398</v>
      </c>
      <c r="D55" s="83" t="s">
        <v>408</v>
      </c>
      <c r="E55" s="17">
        <v>14</v>
      </c>
    </row>
    <row r="56" spans="1:5" ht="28.5" customHeight="1">
      <c r="A56" s="80" t="s">
        <v>46</v>
      </c>
      <c r="B56" s="116" t="s">
        <v>108</v>
      </c>
      <c r="C56" s="223"/>
      <c r="D56" s="95" t="s">
        <v>107</v>
      </c>
      <c r="E56" s="98">
        <f>E57+E58</f>
        <v>363.05</v>
      </c>
    </row>
    <row r="57" spans="1:5" ht="39.75" customHeight="1">
      <c r="A57" s="21" t="s">
        <v>46</v>
      </c>
      <c r="B57" s="116" t="s">
        <v>108</v>
      </c>
      <c r="C57" s="18" t="s">
        <v>397</v>
      </c>
      <c r="D57" s="255" t="s">
        <v>407</v>
      </c>
      <c r="E57" s="17">
        <v>306.94</v>
      </c>
    </row>
    <row r="58" spans="1:5" ht="28.5" customHeight="1">
      <c r="A58" s="21" t="s">
        <v>46</v>
      </c>
      <c r="B58" s="94" t="s">
        <v>108</v>
      </c>
      <c r="C58" s="18" t="s">
        <v>398</v>
      </c>
      <c r="D58" s="83" t="s">
        <v>408</v>
      </c>
      <c r="E58" s="17">
        <v>56.11</v>
      </c>
    </row>
    <row r="59" spans="1:5" s="11" customFormat="1" ht="21" customHeight="1">
      <c r="A59" s="30" t="s">
        <v>39</v>
      </c>
      <c r="B59" s="94" t="s">
        <v>416</v>
      </c>
      <c r="C59" s="30"/>
      <c r="D59" s="144" t="s">
        <v>469</v>
      </c>
      <c r="E59" s="142">
        <f t="shared" ref="E59" si="15">E60</f>
        <v>295</v>
      </c>
    </row>
    <row r="60" spans="1:5" s="11" customFormat="1" ht="30" customHeight="1">
      <c r="A60" s="30" t="s">
        <v>39</v>
      </c>
      <c r="B60" s="94" t="s">
        <v>416</v>
      </c>
      <c r="C60" s="30" t="s">
        <v>398</v>
      </c>
      <c r="D60" s="83" t="s">
        <v>408</v>
      </c>
      <c r="E60" s="17">
        <v>295</v>
      </c>
    </row>
    <row r="61" spans="1:5" ht="14.25" customHeight="1">
      <c r="A61" s="40" t="s">
        <v>57</v>
      </c>
      <c r="B61" s="94" t="s">
        <v>318</v>
      </c>
      <c r="C61" s="85"/>
      <c r="D61" s="99" t="s">
        <v>89</v>
      </c>
      <c r="E61" s="97">
        <f t="shared" ref="E61" si="16">E62</f>
        <v>30</v>
      </c>
    </row>
    <row r="62" spans="1:5" ht="27.75" customHeight="1">
      <c r="A62" s="85" t="s">
        <v>57</v>
      </c>
      <c r="B62" s="94" t="s">
        <v>318</v>
      </c>
      <c r="C62" s="85" t="s">
        <v>398</v>
      </c>
      <c r="D62" s="83" t="s">
        <v>408</v>
      </c>
      <c r="E62" s="17">
        <v>30</v>
      </c>
    </row>
    <row r="63" spans="1:5" ht="50.25" customHeight="1">
      <c r="A63" s="40" t="s">
        <v>313</v>
      </c>
      <c r="B63" s="94" t="s">
        <v>388</v>
      </c>
      <c r="C63" s="85"/>
      <c r="D63" s="165" t="s">
        <v>389</v>
      </c>
      <c r="E63" s="152">
        <f t="shared" ref="E63" si="17">E64</f>
        <v>53</v>
      </c>
    </row>
    <row r="64" spans="1:5" ht="27.75" customHeight="1">
      <c r="A64" s="30" t="s">
        <v>313</v>
      </c>
      <c r="B64" s="94" t="s">
        <v>388</v>
      </c>
      <c r="C64" s="85" t="s">
        <v>398</v>
      </c>
      <c r="D64" s="83" t="s">
        <v>408</v>
      </c>
      <c r="E64" s="17">
        <v>53</v>
      </c>
    </row>
    <row r="65" spans="1:5" s="12" customFormat="1" ht="25.5" customHeight="1">
      <c r="A65" s="85" t="s">
        <v>313</v>
      </c>
      <c r="B65" s="94" t="s">
        <v>423</v>
      </c>
      <c r="C65" s="85"/>
      <c r="D65" s="146" t="s">
        <v>421</v>
      </c>
      <c r="E65" s="202">
        <f>E66</f>
        <v>135</v>
      </c>
    </row>
    <row r="66" spans="1:5" s="12" customFormat="1" ht="30" customHeight="1">
      <c r="A66" s="85" t="s">
        <v>313</v>
      </c>
      <c r="B66" s="94" t="s">
        <v>423</v>
      </c>
      <c r="C66" s="85" t="s">
        <v>398</v>
      </c>
      <c r="D66" s="83" t="s">
        <v>408</v>
      </c>
      <c r="E66" s="17">
        <v>135</v>
      </c>
    </row>
    <row r="67" spans="1:5" s="12" customFormat="1" ht="30" customHeight="1">
      <c r="A67" s="85" t="s">
        <v>313</v>
      </c>
      <c r="B67" s="94" t="s">
        <v>424</v>
      </c>
      <c r="C67" s="85"/>
      <c r="D67" s="146" t="s">
        <v>422</v>
      </c>
      <c r="E67" s="142">
        <f t="shared" ref="E67" si="18">E68</f>
        <v>15</v>
      </c>
    </row>
    <row r="68" spans="1:5" s="12" customFormat="1" ht="30" customHeight="1">
      <c r="A68" s="85" t="s">
        <v>313</v>
      </c>
      <c r="B68" s="94" t="s">
        <v>424</v>
      </c>
      <c r="C68" s="85" t="s">
        <v>398</v>
      </c>
      <c r="D68" s="83" t="s">
        <v>408</v>
      </c>
      <c r="E68" s="17">
        <v>15</v>
      </c>
    </row>
    <row r="69" spans="1:5" s="12" customFormat="1" ht="27.75" customHeight="1">
      <c r="A69" s="40" t="s">
        <v>33</v>
      </c>
      <c r="B69" s="94" t="s">
        <v>517</v>
      </c>
      <c r="C69" s="23"/>
      <c r="D69" s="100" t="s">
        <v>518</v>
      </c>
      <c r="E69" s="152">
        <f>E70</f>
        <v>96</v>
      </c>
    </row>
    <row r="70" spans="1:5" s="12" customFormat="1" ht="30" customHeight="1">
      <c r="A70" s="18" t="s">
        <v>33</v>
      </c>
      <c r="B70" s="94" t="s">
        <v>517</v>
      </c>
      <c r="C70" s="23" t="s">
        <v>398</v>
      </c>
      <c r="D70" s="83" t="s">
        <v>408</v>
      </c>
      <c r="E70" s="17">
        <v>96</v>
      </c>
    </row>
    <row r="71" spans="1:5" ht="36.75" customHeight="1">
      <c r="A71" s="40" t="s">
        <v>54</v>
      </c>
      <c r="B71" s="94" t="s">
        <v>138</v>
      </c>
      <c r="C71" s="23"/>
      <c r="D71" s="100" t="s">
        <v>137</v>
      </c>
      <c r="E71" s="138">
        <f t="shared" ref="E71" si="19">E72</f>
        <v>5926</v>
      </c>
    </row>
    <row r="72" spans="1:5" ht="28.5" customHeight="1">
      <c r="A72" s="18" t="s">
        <v>54</v>
      </c>
      <c r="B72" s="94" t="s">
        <v>138</v>
      </c>
      <c r="C72" s="23" t="s">
        <v>398</v>
      </c>
      <c r="D72" s="83" t="s">
        <v>408</v>
      </c>
      <c r="E72" s="101">
        <v>5926</v>
      </c>
    </row>
    <row r="73" spans="1:5" ht="40.5" customHeight="1">
      <c r="A73" s="18" t="s">
        <v>54</v>
      </c>
      <c r="B73" s="94" t="s">
        <v>302</v>
      </c>
      <c r="C73" s="23"/>
      <c r="D73" s="188" t="s">
        <v>288</v>
      </c>
      <c r="E73" s="189">
        <f t="shared" ref="E73" si="20">E74</f>
        <v>60</v>
      </c>
    </row>
    <row r="74" spans="1:5" ht="26.25" customHeight="1">
      <c r="A74" s="18" t="s">
        <v>54</v>
      </c>
      <c r="B74" s="94" t="s">
        <v>302</v>
      </c>
      <c r="C74" s="23" t="s">
        <v>398</v>
      </c>
      <c r="D74" s="83" t="s">
        <v>408</v>
      </c>
      <c r="E74" s="190">
        <v>60</v>
      </c>
    </row>
    <row r="75" spans="1:5" ht="38.25" customHeight="1">
      <c r="A75" s="18" t="s">
        <v>54</v>
      </c>
      <c r="B75" s="94" t="s">
        <v>91</v>
      </c>
      <c r="C75" s="221"/>
      <c r="D75" s="95" t="s">
        <v>90</v>
      </c>
      <c r="E75" s="97">
        <f t="shared" ref="E75" si="21">E76</f>
        <v>15382</v>
      </c>
    </row>
    <row r="76" spans="1:5" ht="26.25" customHeight="1">
      <c r="A76" s="21" t="s">
        <v>54</v>
      </c>
      <c r="B76" s="94" t="s">
        <v>91</v>
      </c>
      <c r="C76" s="30" t="s">
        <v>398</v>
      </c>
      <c r="D76" s="83" t="s">
        <v>408</v>
      </c>
      <c r="E76" s="29">
        <v>15382</v>
      </c>
    </row>
    <row r="77" spans="1:5" ht="26.25" customHeight="1">
      <c r="A77" s="30" t="s">
        <v>54</v>
      </c>
      <c r="B77" s="175" t="s">
        <v>133</v>
      </c>
      <c r="C77" s="23"/>
      <c r="D77" s="100" t="s">
        <v>391</v>
      </c>
      <c r="E77" s="97">
        <f t="shared" ref="E77" si="22">E78</f>
        <v>5</v>
      </c>
    </row>
    <row r="78" spans="1:5" ht="27.75" customHeight="1">
      <c r="A78" s="30" t="s">
        <v>54</v>
      </c>
      <c r="B78" s="175" t="s">
        <v>133</v>
      </c>
      <c r="C78" s="23" t="s">
        <v>398</v>
      </c>
      <c r="D78" s="83" t="s">
        <v>408</v>
      </c>
      <c r="E78" s="17">
        <v>5</v>
      </c>
    </row>
    <row r="79" spans="1:5" ht="22.5" customHeight="1">
      <c r="A79" s="30" t="s">
        <v>54</v>
      </c>
      <c r="B79" s="175" t="s">
        <v>545</v>
      </c>
      <c r="C79" s="23"/>
      <c r="D79" s="100" t="s">
        <v>547</v>
      </c>
      <c r="E79" s="152">
        <f>E80</f>
        <v>9583.2000000000007</v>
      </c>
    </row>
    <row r="80" spans="1:5" ht="27.75" customHeight="1">
      <c r="A80" s="30" t="s">
        <v>54</v>
      </c>
      <c r="B80" s="175" t="s">
        <v>545</v>
      </c>
      <c r="C80" s="23" t="s">
        <v>398</v>
      </c>
      <c r="D80" s="83" t="s">
        <v>408</v>
      </c>
      <c r="E80" s="17">
        <v>9583.2000000000007</v>
      </c>
    </row>
    <row r="81" spans="1:5" ht="21" customHeight="1">
      <c r="A81" s="30" t="s">
        <v>54</v>
      </c>
      <c r="B81" s="94" t="s">
        <v>546</v>
      </c>
      <c r="C81" s="23"/>
      <c r="D81" s="100" t="s">
        <v>548</v>
      </c>
      <c r="E81" s="152">
        <f>E82</f>
        <v>96.8</v>
      </c>
    </row>
    <row r="82" spans="1:5" ht="27.75" customHeight="1">
      <c r="A82" s="30" t="s">
        <v>54</v>
      </c>
      <c r="B82" s="94" t="s">
        <v>546</v>
      </c>
      <c r="C82" s="23" t="s">
        <v>398</v>
      </c>
      <c r="D82" s="83" t="s">
        <v>408</v>
      </c>
      <c r="E82" s="17">
        <v>96.8</v>
      </c>
    </row>
    <row r="83" spans="1:5" ht="19.5" customHeight="1">
      <c r="A83" s="40" t="s">
        <v>38</v>
      </c>
      <c r="B83" s="175" t="s">
        <v>139</v>
      </c>
      <c r="C83" s="23"/>
      <c r="D83" s="102" t="s">
        <v>488</v>
      </c>
      <c r="E83" s="139">
        <f t="shared" ref="E83" si="23">E84</f>
        <v>7</v>
      </c>
    </row>
    <row r="84" spans="1:5" ht="26.25" customHeight="1">
      <c r="A84" s="30" t="s">
        <v>38</v>
      </c>
      <c r="B84" s="175" t="s">
        <v>139</v>
      </c>
      <c r="C84" s="23" t="s">
        <v>398</v>
      </c>
      <c r="D84" s="83" t="s">
        <v>69</v>
      </c>
      <c r="E84" s="17">
        <v>7</v>
      </c>
    </row>
    <row r="85" spans="1:5" ht="24.75" customHeight="1">
      <c r="A85" s="85" t="s">
        <v>38</v>
      </c>
      <c r="B85" s="94" t="s">
        <v>93</v>
      </c>
      <c r="C85" s="87"/>
      <c r="D85" s="95" t="s">
        <v>92</v>
      </c>
      <c r="E85" s="98">
        <f t="shared" ref="E85" si="24">E86</f>
        <v>18</v>
      </c>
    </row>
    <row r="86" spans="1:5" ht="24.75" customHeight="1">
      <c r="A86" s="85" t="s">
        <v>38</v>
      </c>
      <c r="B86" s="94" t="s">
        <v>93</v>
      </c>
      <c r="C86" s="23" t="s">
        <v>398</v>
      </c>
      <c r="D86" s="83" t="s">
        <v>408</v>
      </c>
      <c r="E86" s="17">
        <v>18</v>
      </c>
    </row>
    <row r="87" spans="1:5" ht="24.75" customHeight="1">
      <c r="A87" s="85" t="s">
        <v>38</v>
      </c>
      <c r="B87" s="94" t="s">
        <v>94</v>
      </c>
      <c r="C87" s="30"/>
      <c r="D87" s="95" t="s">
        <v>382</v>
      </c>
      <c r="E87" s="152">
        <f t="shared" ref="E87" si="25">E88</f>
        <v>12</v>
      </c>
    </row>
    <row r="88" spans="1:5" ht="24.75" customHeight="1">
      <c r="A88" s="85" t="s">
        <v>38</v>
      </c>
      <c r="B88" s="94" t="s">
        <v>94</v>
      </c>
      <c r="C88" s="18" t="s">
        <v>398</v>
      </c>
      <c r="D88" s="83" t="s">
        <v>408</v>
      </c>
      <c r="E88" s="17">
        <v>12</v>
      </c>
    </row>
    <row r="89" spans="1:5" ht="15.75" customHeight="1">
      <c r="A89" s="85" t="s">
        <v>38</v>
      </c>
      <c r="B89" s="94" t="s">
        <v>418</v>
      </c>
      <c r="C89" s="18"/>
      <c r="D89" s="95" t="s">
        <v>417</v>
      </c>
      <c r="E89" s="142">
        <f t="shared" ref="E89" si="26">E90</f>
        <v>25</v>
      </c>
    </row>
    <row r="90" spans="1:5" ht="24.75" customHeight="1">
      <c r="A90" s="85" t="s">
        <v>38</v>
      </c>
      <c r="B90" s="94" t="s">
        <v>418</v>
      </c>
      <c r="C90" s="18" t="s">
        <v>398</v>
      </c>
      <c r="D90" s="83" t="s">
        <v>408</v>
      </c>
      <c r="E90" s="17">
        <v>25</v>
      </c>
    </row>
    <row r="91" spans="1:5" ht="19.5" customHeight="1">
      <c r="A91" s="85" t="s">
        <v>38</v>
      </c>
      <c r="B91" s="94" t="s">
        <v>521</v>
      </c>
      <c r="C91" s="18"/>
      <c r="D91" s="95" t="s">
        <v>520</v>
      </c>
      <c r="E91" s="142">
        <f>E92</f>
        <v>0.3</v>
      </c>
    </row>
    <row r="92" spans="1:5" ht="24.75" customHeight="1">
      <c r="A92" s="85" t="s">
        <v>38</v>
      </c>
      <c r="B92" s="94" t="s">
        <v>521</v>
      </c>
      <c r="C92" s="18" t="s">
        <v>398</v>
      </c>
      <c r="D92" s="83" t="s">
        <v>408</v>
      </c>
      <c r="E92" s="17">
        <v>0.3</v>
      </c>
    </row>
    <row r="93" spans="1:5" ht="15" customHeight="1">
      <c r="A93" s="24" t="s">
        <v>6</v>
      </c>
      <c r="B93" s="94" t="s">
        <v>148</v>
      </c>
      <c r="C93" s="15"/>
      <c r="D93" s="95" t="s">
        <v>413</v>
      </c>
      <c r="E93" s="98">
        <f t="shared" ref="E93" si="27">E94</f>
        <v>524</v>
      </c>
    </row>
    <row r="94" spans="1:5" ht="27.75" customHeight="1">
      <c r="A94" s="18" t="s">
        <v>6</v>
      </c>
      <c r="B94" s="94" t="s">
        <v>148</v>
      </c>
      <c r="C94" s="18" t="s">
        <v>398</v>
      </c>
      <c r="D94" s="83" t="s">
        <v>408</v>
      </c>
      <c r="E94" s="17">
        <v>524</v>
      </c>
    </row>
    <row r="95" spans="1:5" ht="15.75" customHeight="1">
      <c r="A95" s="40" t="s">
        <v>63</v>
      </c>
      <c r="B95" s="94" t="s">
        <v>95</v>
      </c>
      <c r="C95" s="18"/>
      <c r="D95" s="95" t="s">
        <v>420</v>
      </c>
      <c r="E95" s="97">
        <f t="shared" ref="E95" si="28">E96</f>
        <v>458.1</v>
      </c>
    </row>
    <row r="96" spans="1:5" ht="27.75" customHeight="1">
      <c r="A96" s="18" t="s">
        <v>63</v>
      </c>
      <c r="B96" s="94" t="s">
        <v>95</v>
      </c>
      <c r="C96" s="18" t="s">
        <v>398</v>
      </c>
      <c r="D96" s="83" t="s">
        <v>69</v>
      </c>
      <c r="E96" s="17">
        <v>458.1</v>
      </c>
    </row>
    <row r="97" spans="1:5" ht="27" hidden="1" customHeight="1">
      <c r="A97" s="40" t="s">
        <v>63</v>
      </c>
      <c r="B97" s="176" t="s">
        <v>370</v>
      </c>
      <c r="C97" s="18"/>
      <c r="D97" s="196" t="s">
        <v>372</v>
      </c>
      <c r="E97" s="152">
        <f t="shared" ref="E97" si="29">E98</f>
        <v>0</v>
      </c>
    </row>
    <row r="98" spans="1:5" ht="28.5" hidden="1" customHeight="1">
      <c r="A98" s="40" t="s">
        <v>63</v>
      </c>
      <c r="B98" s="176" t="s">
        <v>370</v>
      </c>
      <c r="C98" s="18" t="s">
        <v>371</v>
      </c>
      <c r="D98" s="145" t="s">
        <v>373</v>
      </c>
      <c r="E98" s="17">
        <v>0</v>
      </c>
    </row>
    <row r="99" spans="1:5" ht="27.75" customHeight="1">
      <c r="A99" s="85" t="s">
        <v>63</v>
      </c>
      <c r="B99" s="94" t="s">
        <v>145</v>
      </c>
      <c r="C99" s="23"/>
      <c r="D99" s="105" t="s">
        <v>146</v>
      </c>
      <c r="E99" s="97">
        <f t="shared" ref="E99" si="30">E100</f>
        <v>50</v>
      </c>
    </row>
    <row r="100" spans="1:5" ht="28.5" customHeight="1">
      <c r="A100" s="85" t="s">
        <v>63</v>
      </c>
      <c r="B100" s="94" t="s">
        <v>145</v>
      </c>
      <c r="C100" s="23" t="s">
        <v>398</v>
      </c>
      <c r="D100" s="83" t="s">
        <v>408</v>
      </c>
      <c r="E100" s="17">
        <v>50</v>
      </c>
    </row>
    <row r="101" spans="1:5" ht="17.25" customHeight="1">
      <c r="A101" s="85" t="s">
        <v>63</v>
      </c>
      <c r="B101" s="94" t="s">
        <v>426</v>
      </c>
      <c r="C101" s="53"/>
      <c r="D101" s="95" t="s">
        <v>414</v>
      </c>
      <c r="E101" s="98">
        <f t="shared" ref="E101" si="31">E102</f>
        <v>998</v>
      </c>
    </row>
    <row r="102" spans="1:5" ht="26.25" customHeight="1">
      <c r="A102" s="30" t="s">
        <v>63</v>
      </c>
      <c r="B102" s="94" t="s">
        <v>426</v>
      </c>
      <c r="C102" s="53" t="s">
        <v>398</v>
      </c>
      <c r="D102" s="83" t="s">
        <v>408</v>
      </c>
      <c r="E102" s="17">
        <v>998</v>
      </c>
    </row>
    <row r="103" spans="1:5" ht="26.25" customHeight="1">
      <c r="A103" s="85" t="s">
        <v>63</v>
      </c>
      <c r="B103" s="94" t="s">
        <v>551</v>
      </c>
      <c r="C103" s="23"/>
      <c r="D103" s="105" t="s">
        <v>552</v>
      </c>
      <c r="E103" s="152">
        <f>E104</f>
        <v>5904</v>
      </c>
    </row>
    <row r="104" spans="1:5" ht="26.25" customHeight="1">
      <c r="A104" s="85" t="s">
        <v>63</v>
      </c>
      <c r="B104" s="94" t="s">
        <v>551</v>
      </c>
      <c r="C104" s="23" t="s">
        <v>398</v>
      </c>
      <c r="D104" s="83" t="s">
        <v>408</v>
      </c>
      <c r="E104" s="17">
        <v>5904</v>
      </c>
    </row>
    <row r="105" spans="1:5" ht="26.25" customHeight="1">
      <c r="A105" s="85" t="s">
        <v>63</v>
      </c>
      <c r="B105" s="94" t="s">
        <v>554</v>
      </c>
      <c r="C105" s="23"/>
      <c r="D105" s="105" t="s">
        <v>555</v>
      </c>
      <c r="E105" s="152">
        <f>E106</f>
        <v>1330</v>
      </c>
    </row>
    <row r="106" spans="1:5" ht="26.25" customHeight="1">
      <c r="A106" s="85" t="s">
        <v>63</v>
      </c>
      <c r="B106" s="94" t="s">
        <v>554</v>
      </c>
      <c r="C106" s="23" t="s">
        <v>398</v>
      </c>
      <c r="D106" s="83" t="s">
        <v>408</v>
      </c>
      <c r="E106" s="17">
        <v>1330</v>
      </c>
    </row>
    <row r="107" spans="1:5" ht="26.25" customHeight="1">
      <c r="A107" s="85" t="s">
        <v>63</v>
      </c>
      <c r="B107" s="94" t="s">
        <v>370</v>
      </c>
      <c r="C107" s="23"/>
      <c r="D107" s="105" t="s">
        <v>556</v>
      </c>
      <c r="E107" s="152">
        <f>E108</f>
        <v>70</v>
      </c>
    </row>
    <row r="108" spans="1:5" ht="26.25" customHeight="1">
      <c r="A108" s="85" t="s">
        <v>63</v>
      </c>
      <c r="B108" s="94" t="s">
        <v>370</v>
      </c>
      <c r="C108" s="23" t="s">
        <v>398</v>
      </c>
      <c r="D108" s="83" t="s">
        <v>408</v>
      </c>
      <c r="E108" s="17">
        <v>70</v>
      </c>
    </row>
    <row r="109" spans="1:5" s="12" customFormat="1" ht="51" customHeight="1">
      <c r="A109" s="40" t="s">
        <v>301</v>
      </c>
      <c r="B109" s="94" t="s">
        <v>492</v>
      </c>
      <c r="C109" s="18"/>
      <c r="D109" s="144" t="s">
        <v>427</v>
      </c>
      <c r="E109" s="152">
        <f t="shared" ref="E109" si="32">E110</f>
        <v>52</v>
      </c>
    </row>
    <row r="110" spans="1:5" s="12" customFormat="1" ht="27" customHeight="1">
      <c r="A110" s="18" t="s">
        <v>301</v>
      </c>
      <c r="B110" s="94" t="s">
        <v>492</v>
      </c>
      <c r="C110" s="18" t="s">
        <v>398</v>
      </c>
      <c r="D110" s="83" t="s">
        <v>408</v>
      </c>
      <c r="E110" s="42">
        <v>52</v>
      </c>
    </row>
    <row r="111" spans="1:5" s="11" customFormat="1" ht="48" customHeight="1">
      <c r="A111" s="30" t="s">
        <v>301</v>
      </c>
      <c r="B111" s="94" t="s">
        <v>345</v>
      </c>
      <c r="C111" s="30"/>
      <c r="D111" s="227" t="s">
        <v>326</v>
      </c>
      <c r="E111" s="202">
        <f t="shared" ref="E111" si="33">E112</f>
        <v>408</v>
      </c>
    </row>
    <row r="112" spans="1:5" s="11" customFormat="1" ht="27.75" customHeight="1">
      <c r="A112" s="30" t="s">
        <v>301</v>
      </c>
      <c r="B112" s="94" t="s">
        <v>345</v>
      </c>
      <c r="C112" s="30" t="s">
        <v>398</v>
      </c>
      <c r="D112" s="83" t="s">
        <v>408</v>
      </c>
      <c r="E112" s="17">
        <v>408</v>
      </c>
    </row>
    <row r="113" spans="1:5" s="11" customFormat="1" ht="37.5" customHeight="1">
      <c r="A113" s="30" t="s">
        <v>301</v>
      </c>
      <c r="B113" s="94" t="s">
        <v>494</v>
      </c>
      <c r="C113" s="30"/>
      <c r="D113" s="144" t="s">
        <v>477</v>
      </c>
      <c r="E113" s="142">
        <f>E114</f>
        <v>100</v>
      </c>
    </row>
    <row r="114" spans="1:5" s="11" customFormat="1" ht="27.75" customHeight="1">
      <c r="A114" s="30" t="s">
        <v>301</v>
      </c>
      <c r="B114" s="94" t="s">
        <v>494</v>
      </c>
      <c r="C114" s="30" t="s">
        <v>398</v>
      </c>
      <c r="D114" s="83" t="s">
        <v>408</v>
      </c>
      <c r="E114" s="17">
        <v>100</v>
      </c>
    </row>
    <row r="115" spans="1:5" s="11" customFormat="1" ht="42" customHeight="1">
      <c r="A115" s="30" t="s">
        <v>301</v>
      </c>
      <c r="B115" s="94" t="s">
        <v>523</v>
      </c>
      <c r="C115" s="30"/>
      <c r="D115" s="144" t="s">
        <v>524</v>
      </c>
      <c r="E115" s="142">
        <f>E116</f>
        <v>100</v>
      </c>
    </row>
    <row r="116" spans="1:5" s="11" customFormat="1" ht="27.75" customHeight="1">
      <c r="A116" s="30" t="s">
        <v>301</v>
      </c>
      <c r="B116" s="94" t="s">
        <v>523</v>
      </c>
      <c r="C116" s="30" t="s">
        <v>398</v>
      </c>
      <c r="D116" s="83" t="s">
        <v>408</v>
      </c>
      <c r="E116" s="17">
        <v>100</v>
      </c>
    </row>
    <row r="117" spans="1:5" s="11" customFormat="1" ht="18" customHeight="1">
      <c r="A117" s="30" t="s">
        <v>301</v>
      </c>
      <c r="B117" s="94" t="s">
        <v>429</v>
      </c>
      <c r="C117" s="30"/>
      <c r="D117" s="233" t="s">
        <v>476</v>
      </c>
      <c r="E117" s="152">
        <f>E118+E119</f>
        <v>1566</v>
      </c>
    </row>
    <row r="118" spans="1:5" s="11" customFormat="1" ht="52.5" customHeight="1">
      <c r="A118" s="30" t="s">
        <v>301</v>
      </c>
      <c r="B118" s="94" t="s">
        <v>429</v>
      </c>
      <c r="C118" s="30" t="s">
        <v>397</v>
      </c>
      <c r="D118" s="256" t="s">
        <v>407</v>
      </c>
      <c r="E118" s="103">
        <v>494</v>
      </c>
    </row>
    <row r="119" spans="1:5" s="11" customFormat="1" ht="30" customHeight="1">
      <c r="A119" s="30" t="s">
        <v>301</v>
      </c>
      <c r="B119" s="94" t="s">
        <v>429</v>
      </c>
      <c r="C119" s="30" t="s">
        <v>398</v>
      </c>
      <c r="D119" s="83" t="s">
        <v>408</v>
      </c>
      <c r="E119" s="17">
        <v>1072</v>
      </c>
    </row>
    <row r="120" spans="1:5" s="11" customFormat="1" ht="18.75" customHeight="1">
      <c r="A120" s="30" t="s">
        <v>301</v>
      </c>
      <c r="B120" s="94" t="s">
        <v>430</v>
      </c>
      <c r="C120" s="30"/>
      <c r="D120" s="144" t="s">
        <v>475</v>
      </c>
      <c r="E120" s="142">
        <f t="shared" ref="E120" si="34">E121</f>
        <v>836.2</v>
      </c>
    </row>
    <row r="121" spans="1:5" s="11" customFormat="1" ht="30" customHeight="1">
      <c r="A121" s="30" t="s">
        <v>301</v>
      </c>
      <c r="B121" s="94" t="s">
        <v>430</v>
      </c>
      <c r="C121" s="30" t="s">
        <v>398</v>
      </c>
      <c r="D121" s="83" t="s">
        <v>408</v>
      </c>
      <c r="E121" s="17">
        <v>836.2</v>
      </c>
    </row>
    <row r="122" spans="1:5" s="11" customFormat="1" ht="18.75" customHeight="1">
      <c r="A122" s="30" t="s">
        <v>301</v>
      </c>
      <c r="B122" s="94" t="s">
        <v>432</v>
      </c>
      <c r="C122" s="30"/>
      <c r="D122" s="144" t="s">
        <v>431</v>
      </c>
      <c r="E122" s="142">
        <f t="shared" ref="E122" si="35">E123</f>
        <v>182</v>
      </c>
    </row>
    <row r="123" spans="1:5" s="11" customFormat="1" ht="30" customHeight="1">
      <c r="A123" s="30" t="s">
        <v>301</v>
      </c>
      <c r="B123" s="94" t="s">
        <v>432</v>
      </c>
      <c r="C123" s="30" t="s">
        <v>398</v>
      </c>
      <c r="D123" s="83" t="s">
        <v>408</v>
      </c>
      <c r="E123" s="17">
        <v>182</v>
      </c>
    </row>
    <row r="124" spans="1:5" s="11" customFormat="1" ht="17.25" customHeight="1">
      <c r="A124" s="30" t="s">
        <v>301</v>
      </c>
      <c r="B124" s="94" t="s">
        <v>433</v>
      </c>
      <c r="C124" s="30"/>
      <c r="D124" s="144" t="s">
        <v>474</v>
      </c>
      <c r="E124" s="142">
        <f>E125+E126</f>
        <v>2611</v>
      </c>
    </row>
    <row r="125" spans="1:5" s="11" customFormat="1" ht="30" customHeight="1">
      <c r="A125" s="30" t="s">
        <v>301</v>
      </c>
      <c r="B125" s="94" t="s">
        <v>433</v>
      </c>
      <c r="C125" s="30" t="s">
        <v>398</v>
      </c>
      <c r="D125" s="83" t="s">
        <v>408</v>
      </c>
      <c r="E125" s="17">
        <v>2598</v>
      </c>
    </row>
    <row r="126" spans="1:5" s="11" customFormat="1" ht="22.5" customHeight="1">
      <c r="A126" s="30" t="s">
        <v>301</v>
      </c>
      <c r="B126" s="94" t="s">
        <v>433</v>
      </c>
      <c r="C126" s="18" t="s">
        <v>400</v>
      </c>
      <c r="D126" s="219" t="s">
        <v>410</v>
      </c>
      <c r="E126" s="17">
        <v>13</v>
      </c>
    </row>
    <row r="127" spans="1:5" s="11" customFormat="1" ht="30" customHeight="1">
      <c r="A127" s="30" t="s">
        <v>301</v>
      </c>
      <c r="B127" s="232" t="s">
        <v>346</v>
      </c>
      <c r="C127" s="30"/>
      <c r="D127" s="144" t="s">
        <v>415</v>
      </c>
      <c r="E127" s="142">
        <f>E128</f>
        <v>1599.5</v>
      </c>
    </row>
    <row r="128" spans="1:5" s="11" customFormat="1" ht="30" customHeight="1">
      <c r="A128" s="30" t="s">
        <v>301</v>
      </c>
      <c r="B128" s="232" t="s">
        <v>346</v>
      </c>
      <c r="C128" s="30" t="s">
        <v>398</v>
      </c>
      <c r="D128" s="83" t="s">
        <v>408</v>
      </c>
      <c r="E128" s="17">
        <v>1599.5</v>
      </c>
    </row>
    <row r="129" spans="1:5" s="11" customFormat="1" ht="23.25" customHeight="1">
      <c r="A129" s="30" t="s">
        <v>301</v>
      </c>
      <c r="B129" s="175" t="s">
        <v>514</v>
      </c>
      <c r="C129" s="30"/>
      <c r="D129" s="144" t="s">
        <v>515</v>
      </c>
      <c r="E129" s="152">
        <f>E130</f>
        <v>2497</v>
      </c>
    </row>
    <row r="130" spans="1:5" s="11" customFormat="1" ht="30" customHeight="1">
      <c r="A130" s="30" t="s">
        <v>301</v>
      </c>
      <c r="B130" s="175" t="s">
        <v>514</v>
      </c>
      <c r="C130" s="30" t="s">
        <v>398</v>
      </c>
      <c r="D130" s="83" t="s">
        <v>408</v>
      </c>
      <c r="E130" s="17">
        <v>2497</v>
      </c>
    </row>
    <row r="131" spans="1:5" s="11" customFormat="1" ht="30" customHeight="1">
      <c r="A131" s="30" t="s">
        <v>301</v>
      </c>
      <c r="B131" s="175" t="s">
        <v>527</v>
      </c>
      <c r="C131" s="30"/>
      <c r="D131" s="144" t="s">
        <v>526</v>
      </c>
      <c r="E131" s="152">
        <f>E132</f>
        <v>803</v>
      </c>
    </row>
    <row r="132" spans="1:5" s="11" customFormat="1" ht="30" customHeight="1">
      <c r="A132" s="30" t="s">
        <v>301</v>
      </c>
      <c r="B132" s="175" t="s">
        <v>527</v>
      </c>
      <c r="C132" s="30" t="s">
        <v>398</v>
      </c>
      <c r="D132" s="83" t="s">
        <v>408</v>
      </c>
      <c r="E132" s="17">
        <v>803</v>
      </c>
    </row>
    <row r="133" spans="1:5" s="11" customFormat="1" ht="30" customHeight="1">
      <c r="A133" s="30" t="s">
        <v>301</v>
      </c>
      <c r="B133" s="175" t="s">
        <v>529</v>
      </c>
      <c r="C133" s="30"/>
      <c r="D133" s="144" t="s">
        <v>530</v>
      </c>
      <c r="E133" s="152">
        <f>E134</f>
        <v>400</v>
      </c>
    </row>
    <row r="134" spans="1:5" s="11" customFormat="1" ht="30" customHeight="1">
      <c r="A134" s="30" t="s">
        <v>301</v>
      </c>
      <c r="B134" s="175" t="s">
        <v>529</v>
      </c>
      <c r="C134" s="30" t="s">
        <v>398</v>
      </c>
      <c r="D134" s="83" t="s">
        <v>408</v>
      </c>
      <c r="E134" s="17">
        <v>400</v>
      </c>
    </row>
    <row r="135" spans="1:5" s="12" customFormat="1" ht="39" customHeight="1">
      <c r="A135" s="40" t="s">
        <v>375</v>
      </c>
      <c r="B135" s="94" t="s">
        <v>378</v>
      </c>
      <c r="C135" s="30"/>
      <c r="D135" s="254" t="s">
        <v>511</v>
      </c>
      <c r="E135" s="152">
        <f t="shared" ref="E135" si="36">E136</f>
        <v>7374</v>
      </c>
    </row>
    <row r="136" spans="1:5" s="12" customFormat="1" ht="27" customHeight="1">
      <c r="A136" s="30" t="s">
        <v>375</v>
      </c>
      <c r="B136" s="94" t="s">
        <v>378</v>
      </c>
      <c r="C136" s="18" t="s">
        <v>398</v>
      </c>
      <c r="D136" s="83" t="s">
        <v>408</v>
      </c>
      <c r="E136" s="17">
        <v>7374</v>
      </c>
    </row>
    <row r="137" spans="1:5" s="12" customFormat="1" ht="39.75" customHeight="1">
      <c r="A137" s="40" t="s">
        <v>375</v>
      </c>
      <c r="B137" s="94" t="s">
        <v>452</v>
      </c>
      <c r="C137" s="30"/>
      <c r="D137" s="254" t="s">
        <v>512</v>
      </c>
      <c r="E137" s="142">
        <f>E138</f>
        <v>388.1</v>
      </c>
    </row>
    <row r="138" spans="1:5" s="12" customFormat="1" ht="27" customHeight="1">
      <c r="A138" s="30" t="s">
        <v>375</v>
      </c>
      <c r="B138" s="94" t="s">
        <v>452</v>
      </c>
      <c r="C138" s="18" t="s">
        <v>398</v>
      </c>
      <c r="D138" s="83" t="s">
        <v>408</v>
      </c>
      <c r="E138" s="17">
        <v>388.1</v>
      </c>
    </row>
    <row r="139" spans="1:5" s="11" customFormat="1" ht="27.75" customHeight="1">
      <c r="A139" s="85" t="s">
        <v>375</v>
      </c>
      <c r="B139" s="94" t="s">
        <v>434</v>
      </c>
      <c r="C139" s="30"/>
      <c r="D139" s="161" t="s">
        <v>376</v>
      </c>
      <c r="E139" s="202">
        <f t="shared" ref="E139" si="37">E140</f>
        <v>68.5</v>
      </c>
    </row>
    <row r="140" spans="1:5" s="11" customFormat="1" ht="27.75" customHeight="1">
      <c r="A140" s="30" t="s">
        <v>375</v>
      </c>
      <c r="B140" s="94" t="s">
        <v>435</v>
      </c>
      <c r="C140" s="18" t="s">
        <v>398</v>
      </c>
      <c r="D140" s="83" t="s">
        <v>408</v>
      </c>
      <c r="E140" s="17">
        <v>68.5</v>
      </c>
    </row>
    <row r="141" spans="1:5" s="12" customFormat="1" ht="64.5" customHeight="1">
      <c r="A141" s="54" t="s">
        <v>9</v>
      </c>
      <c r="B141" s="94" t="s">
        <v>119</v>
      </c>
      <c r="C141" s="54"/>
      <c r="D141" s="95" t="s">
        <v>118</v>
      </c>
      <c r="E141" s="152">
        <f t="shared" ref="E141" si="38">E142</f>
        <v>1265</v>
      </c>
    </row>
    <row r="142" spans="1:5" s="12" customFormat="1" ht="27" customHeight="1">
      <c r="A142" s="54" t="s">
        <v>9</v>
      </c>
      <c r="B142" s="94" t="s">
        <v>119</v>
      </c>
      <c r="C142" s="30" t="s">
        <v>398</v>
      </c>
      <c r="D142" s="83" t="s">
        <v>408</v>
      </c>
      <c r="E142" s="17">
        <v>1265</v>
      </c>
    </row>
    <row r="143" spans="1:5" ht="15.75" customHeight="1">
      <c r="A143" s="40" t="s">
        <v>65</v>
      </c>
      <c r="B143" s="116" t="s">
        <v>97</v>
      </c>
      <c r="C143" s="15"/>
      <c r="D143" s="99" t="s">
        <v>96</v>
      </c>
      <c r="E143" s="98">
        <f t="shared" ref="E143" si="39">E144+E145</f>
        <v>529</v>
      </c>
    </row>
    <row r="144" spans="1:5" ht="57.75" customHeight="1">
      <c r="A144" s="18" t="s">
        <v>65</v>
      </c>
      <c r="B144" s="116" t="s">
        <v>97</v>
      </c>
      <c r="C144" s="15" t="s">
        <v>397</v>
      </c>
      <c r="D144" s="226" t="s">
        <v>407</v>
      </c>
      <c r="E144" s="17">
        <v>453</v>
      </c>
    </row>
    <row r="145" spans="1:5" ht="25.5">
      <c r="A145" s="18" t="s">
        <v>65</v>
      </c>
      <c r="B145" s="116" t="s">
        <v>97</v>
      </c>
      <c r="C145" s="15" t="s">
        <v>398</v>
      </c>
      <c r="D145" s="83" t="s">
        <v>408</v>
      </c>
      <c r="E145" s="17">
        <v>76</v>
      </c>
    </row>
    <row r="146" spans="1:5" ht="14.25" customHeight="1">
      <c r="A146" s="40" t="s">
        <v>10</v>
      </c>
      <c r="B146" s="94" t="s">
        <v>99</v>
      </c>
      <c r="C146" s="18"/>
      <c r="D146" s="99" t="s">
        <v>98</v>
      </c>
      <c r="E146" s="98">
        <f t="shared" ref="E146" si="40">E147</f>
        <v>1409</v>
      </c>
    </row>
    <row r="147" spans="1:5" ht="12.75" customHeight="1">
      <c r="A147" s="30" t="s">
        <v>10</v>
      </c>
      <c r="B147" s="94" t="s">
        <v>99</v>
      </c>
      <c r="C147" s="85" t="s">
        <v>399</v>
      </c>
      <c r="D147" s="218" t="s">
        <v>409</v>
      </c>
      <c r="E147" s="17">
        <v>1409</v>
      </c>
    </row>
    <row r="148" spans="1:5" ht="53.25" customHeight="1">
      <c r="A148" s="40" t="s">
        <v>10</v>
      </c>
      <c r="B148" s="94" t="s">
        <v>101</v>
      </c>
      <c r="C148" s="18"/>
      <c r="D148" s="95" t="s">
        <v>100</v>
      </c>
      <c r="E148" s="98">
        <f t="shared" ref="E148" si="41">E149</f>
        <v>43.2</v>
      </c>
    </row>
    <row r="149" spans="1:5" ht="17.25" customHeight="1">
      <c r="A149" s="18" t="s">
        <v>10</v>
      </c>
      <c r="B149" s="94" t="s">
        <v>101</v>
      </c>
      <c r="C149" s="30" t="s">
        <v>399</v>
      </c>
      <c r="D149" s="218" t="s">
        <v>409</v>
      </c>
      <c r="E149" s="17">
        <v>43.2</v>
      </c>
    </row>
    <row r="150" spans="1:5" ht="27" customHeight="1">
      <c r="A150" s="18" t="s">
        <v>534</v>
      </c>
      <c r="B150" s="94" t="s">
        <v>535</v>
      </c>
      <c r="C150" s="30"/>
      <c r="D150" s="257" t="s">
        <v>536</v>
      </c>
      <c r="E150" s="142">
        <f>E151</f>
        <v>10</v>
      </c>
    </row>
    <row r="151" spans="1:5" ht="26.25" customHeight="1">
      <c r="A151" s="18" t="s">
        <v>534</v>
      </c>
      <c r="B151" s="94" t="s">
        <v>535</v>
      </c>
      <c r="C151" s="30" t="s">
        <v>402</v>
      </c>
      <c r="D151" s="20" t="s">
        <v>405</v>
      </c>
      <c r="E151" s="17">
        <v>10</v>
      </c>
    </row>
    <row r="152" spans="1:5" ht="52.5" customHeight="1">
      <c r="A152" s="85" t="s">
        <v>11</v>
      </c>
      <c r="B152" s="94" t="s">
        <v>324</v>
      </c>
      <c r="C152" s="177"/>
      <c r="D152" s="165" t="s">
        <v>323</v>
      </c>
      <c r="E152" s="139">
        <f t="shared" ref="E152" si="42">E153</f>
        <v>936.5</v>
      </c>
    </row>
    <row r="153" spans="1:5" ht="26.25" customHeight="1">
      <c r="A153" s="30" t="s">
        <v>11</v>
      </c>
      <c r="B153" s="94" t="s">
        <v>324</v>
      </c>
      <c r="C153" s="53" t="s">
        <v>401</v>
      </c>
      <c r="D153" s="145" t="s">
        <v>411</v>
      </c>
      <c r="E153" s="17">
        <v>936.5</v>
      </c>
    </row>
    <row r="154" spans="1:5" ht="51.75" customHeight="1">
      <c r="A154" s="85" t="s">
        <v>11</v>
      </c>
      <c r="B154" s="94" t="s">
        <v>558</v>
      </c>
      <c r="C154" s="177"/>
      <c r="D154" s="165" t="s">
        <v>559</v>
      </c>
      <c r="E154" s="142">
        <f>E155</f>
        <v>962.6</v>
      </c>
    </row>
    <row r="155" spans="1:5" ht="26.25" customHeight="1">
      <c r="A155" s="30" t="s">
        <v>11</v>
      </c>
      <c r="B155" s="94" t="s">
        <v>558</v>
      </c>
      <c r="C155" s="53" t="s">
        <v>401</v>
      </c>
      <c r="D155" s="145" t="s">
        <v>411</v>
      </c>
      <c r="E155" s="17">
        <v>962.6</v>
      </c>
    </row>
    <row r="156" spans="1:5" ht="17.25" customHeight="1">
      <c r="A156" s="18" t="s">
        <v>43</v>
      </c>
      <c r="B156" s="94" t="s">
        <v>103</v>
      </c>
      <c r="C156" s="18"/>
      <c r="D156" s="99" t="s">
        <v>102</v>
      </c>
      <c r="E156" s="222">
        <f t="shared" ref="E156" si="43">E157+E158</f>
        <v>1178</v>
      </c>
    </row>
    <row r="157" spans="1:5" ht="24" customHeight="1">
      <c r="A157" s="18" t="s">
        <v>43</v>
      </c>
      <c r="B157" s="94" t="s">
        <v>103</v>
      </c>
      <c r="C157" s="18" t="s">
        <v>398</v>
      </c>
      <c r="D157" s="83" t="s">
        <v>69</v>
      </c>
      <c r="E157" s="17">
        <v>1173</v>
      </c>
    </row>
    <row r="158" spans="1:5" ht="15.75" customHeight="1">
      <c r="A158" s="18" t="s">
        <v>43</v>
      </c>
      <c r="B158" s="94" t="s">
        <v>103</v>
      </c>
      <c r="C158" s="18" t="s">
        <v>400</v>
      </c>
      <c r="D158" s="219" t="s">
        <v>410</v>
      </c>
      <c r="E158" s="17">
        <v>5</v>
      </c>
    </row>
    <row r="159" spans="1:5" ht="15.75" customHeight="1">
      <c r="A159" s="18" t="s">
        <v>43</v>
      </c>
      <c r="B159" s="94" t="s">
        <v>132</v>
      </c>
      <c r="C159" s="18"/>
      <c r="D159" s="99" t="s">
        <v>131</v>
      </c>
      <c r="E159" s="97">
        <f t="shared" ref="E159" si="44">E160</f>
        <v>50</v>
      </c>
    </row>
    <row r="160" spans="1:5" ht="25.5" customHeight="1">
      <c r="A160" s="18" t="s">
        <v>43</v>
      </c>
      <c r="B160" s="94" t="s">
        <v>132</v>
      </c>
      <c r="C160" s="18" t="s">
        <v>398</v>
      </c>
      <c r="D160" s="83" t="s">
        <v>408</v>
      </c>
      <c r="E160" s="70">
        <v>50</v>
      </c>
    </row>
    <row r="161" spans="1:5" ht="27" customHeight="1">
      <c r="A161" s="18" t="s">
        <v>62</v>
      </c>
      <c r="B161" s="94" t="s">
        <v>104</v>
      </c>
      <c r="C161" s="53"/>
      <c r="D161" s="95" t="s">
        <v>303</v>
      </c>
      <c r="E161" s="97">
        <f t="shared" ref="E161" si="45">E162</f>
        <v>321</v>
      </c>
    </row>
    <row r="162" spans="1:5" ht="25.5" customHeight="1">
      <c r="A162" s="18" t="s">
        <v>62</v>
      </c>
      <c r="B162" s="94" t="s">
        <v>104</v>
      </c>
      <c r="C162" s="53" t="s">
        <v>398</v>
      </c>
      <c r="D162" s="83" t="s">
        <v>408</v>
      </c>
      <c r="E162" s="17">
        <v>321</v>
      </c>
    </row>
    <row r="163" spans="1:5" s="1" customFormat="1" ht="28.5" customHeight="1">
      <c r="A163" s="18" t="s">
        <v>62</v>
      </c>
      <c r="B163" s="94" t="s">
        <v>315</v>
      </c>
      <c r="C163" s="53"/>
      <c r="D163" s="95" t="s">
        <v>304</v>
      </c>
      <c r="E163" s="97">
        <f t="shared" ref="E163" si="46">E164</f>
        <v>3.2</v>
      </c>
    </row>
    <row r="164" spans="1:5" s="11" customFormat="1" ht="26.25" customHeight="1">
      <c r="A164" s="18" t="s">
        <v>62</v>
      </c>
      <c r="B164" s="94" t="s">
        <v>315</v>
      </c>
      <c r="C164" s="53" t="s">
        <v>398</v>
      </c>
      <c r="D164" s="83" t="s">
        <v>408</v>
      </c>
      <c r="E164" s="17">
        <v>3.2</v>
      </c>
    </row>
    <row r="165" spans="1:5" s="11" customFormat="1">
      <c r="A165" s="18"/>
      <c r="B165" s="18"/>
      <c r="C165" s="30"/>
      <c r="D165" s="19"/>
      <c r="E165" s="17"/>
    </row>
    <row r="166" spans="1:5" s="11" customFormat="1" ht="34.5" customHeight="1">
      <c r="A166" s="66">
        <v>872</v>
      </c>
      <c r="B166" s="269" t="s">
        <v>540</v>
      </c>
      <c r="C166" s="270"/>
      <c r="D166" s="271"/>
      <c r="E166" s="36">
        <f>E167+E171+E173+E175+E177+E179+E181+E183+E185+E187+E189+E191+E193+E195+E197+E199+E201+E203+E205+E207+E209+E211+E213+E215+E217+E219+E221+E223+E225+E227+E229</f>
        <v>106287.9</v>
      </c>
    </row>
    <row r="167" spans="1:5" s="11" customFormat="1" ht="27.75" customHeight="1">
      <c r="A167" s="40" t="s">
        <v>71</v>
      </c>
      <c r="B167" s="116" t="s">
        <v>74</v>
      </c>
      <c r="C167" s="15"/>
      <c r="D167" s="95" t="s">
        <v>334</v>
      </c>
      <c r="E167" s="98">
        <f t="shared" ref="E167" si="47">E168+E169+E170</f>
        <v>5333</v>
      </c>
    </row>
    <row r="168" spans="1:5" s="11" customFormat="1" ht="57" customHeight="1">
      <c r="A168" s="18" t="s">
        <v>71</v>
      </c>
      <c r="B168" s="116" t="s">
        <v>74</v>
      </c>
      <c r="C168" s="18" t="s">
        <v>397</v>
      </c>
      <c r="D168" s="217" t="s">
        <v>407</v>
      </c>
      <c r="E168" s="17">
        <v>4670</v>
      </c>
    </row>
    <row r="169" spans="1:5" s="3" customFormat="1" ht="25.5">
      <c r="A169" s="18" t="s">
        <v>71</v>
      </c>
      <c r="B169" s="116" t="s">
        <v>74</v>
      </c>
      <c r="C169" s="18" t="s">
        <v>398</v>
      </c>
      <c r="D169" s="83" t="s">
        <v>408</v>
      </c>
      <c r="E169" s="17">
        <v>661</v>
      </c>
    </row>
    <row r="170" spans="1:5" s="3" customFormat="1" ht="19.5" customHeight="1">
      <c r="A170" s="18" t="s">
        <v>71</v>
      </c>
      <c r="B170" s="116" t="s">
        <v>74</v>
      </c>
      <c r="C170" s="18" t="s">
        <v>400</v>
      </c>
      <c r="D170" s="219" t="s">
        <v>410</v>
      </c>
      <c r="E170" s="17">
        <v>2</v>
      </c>
    </row>
    <row r="171" spans="1:5" s="12" customFormat="1" ht="24" customHeight="1">
      <c r="A171" s="80" t="s">
        <v>39</v>
      </c>
      <c r="B171" s="94" t="s">
        <v>88</v>
      </c>
      <c r="C171" s="178"/>
      <c r="D171" s="95" t="s">
        <v>425</v>
      </c>
      <c r="E171" s="98">
        <f t="shared" ref="E171" si="48">E172</f>
        <v>241</v>
      </c>
    </row>
    <row r="172" spans="1:5" s="12" customFormat="1" ht="30" customHeight="1">
      <c r="A172" s="85" t="s">
        <v>39</v>
      </c>
      <c r="B172" s="94" t="s">
        <v>88</v>
      </c>
      <c r="C172" s="85" t="s">
        <v>402</v>
      </c>
      <c r="D172" s="20" t="s">
        <v>405</v>
      </c>
      <c r="E172" s="17">
        <v>241</v>
      </c>
    </row>
    <row r="173" spans="1:5" s="12" customFormat="1" ht="15" customHeight="1">
      <c r="A173" s="40" t="s">
        <v>33</v>
      </c>
      <c r="B173" s="94" t="s">
        <v>329</v>
      </c>
      <c r="C173" s="85"/>
      <c r="D173" s="95" t="s">
        <v>328</v>
      </c>
      <c r="E173" s="202">
        <f t="shared" ref="E173" si="49">E174</f>
        <v>189</v>
      </c>
    </row>
    <row r="174" spans="1:5" s="12" customFormat="1" ht="29.25" customHeight="1">
      <c r="A174" s="85" t="s">
        <v>33</v>
      </c>
      <c r="B174" s="94" t="s">
        <v>329</v>
      </c>
      <c r="C174" s="23" t="s">
        <v>402</v>
      </c>
      <c r="D174" s="20" t="s">
        <v>405</v>
      </c>
      <c r="E174" s="17">
        <v>189</v>
      </c>
    </row>
    <row r="175" spans="1:5" s="11" customFormat="1" ht="54" customHeight="1">
      <c r="A175" s="80" t="s">
        <v>5</v>
      </c>
      <c r="B175" s="116" t="s">
        <v>109</v>
      </c>
      <c r="C175" s="53"/>
      <c r="D175" s="95" t="s">
        <v>462</v>
      </c>
      <c r="E175" s="98">
        <f t="shared" ref="E175" si="50">E176</f>
        <v>6380</v>
      </c>
    </row>
    <row r="176" spans="1:5" s="11" customFormat="1" ht="28.5" customHeight="1">
      <c r="A176" s="53" t="s">
        <v>5</v>
      </c>
      <c r="B176" s="116" t="s">
        <v>109</v>
      </c>
      <c r="C176" s="53" t="s">
        <v>402</v>
      </c>
      <c r="D176" s="20" t="s">
        <v>405</v>
      </c>
      <c r="E176" s="17">
        <v>6380</v>
      </c>
    </row>
    <row r="177" spans="1:5" s="11" customFormat="1" ht="110.25" customHeight="1">
      <c r="A177" s="53" t="s">
        <v>5</v>
      </c>
      <c r="B177" s="116" t="s">
        <v>110</v>
      </c>
      <c r="C177" s="53"/>
      <c r="D177" s="254" t="s">
        <v>513</v>
      </c>
      <c r="E177" s="98">
        <f t="shared" ref="E177" si="51">E178</f>
        <v>68</v>
      </c>
    </row>
    <row r="178" spans="1:5" s="11" customFormat="1" ht="27.75" customHeight="1">
      <c r="A178" s="53" t="s">
        <v>5</v>
      </c>
      <c r="B178" s="116" t="s">
        <v>110</v>
      </c>
      <c r="C178" s="53" t="s">
        <v>402</v>
      </c>
      <c r="D178" s="20" t="s">
        <v>405</v>
      </c>
      <c r="E178" s="17">
        <v>68</v>
      </c>
    </row>
    <row r="179" spans="1:5" s="11" customFormat="1" ht="64.5" customHeight="1">
      <c r="A179" s="54" t="s">
        <v>5</v>
      </c>
      <c r="B179" s="94" t="s">
        <v>147</v>
      </c>
      <c r="C179" s="53"/>
      <c r="D179" s="95" t="s">
        <v>113</v>
      </c>
      <c r="E179" s="98">
        <f t="shared" ref="E179" si="52">E180</f>
        <v>9750</v>
      </c>
    </row>
    <row r="180" spans="1:5" s="12" customFormat="1" ht="25.5">
      <c r="A180" s="53" t="s">
        <v>5</v>
      </c>
      <c r="B180" s="94" t="s">
        <v>147</v>
      </c>
      <c r="C180" s="53" t="s">
        <v>402</v>
      </c>
      <c r="D180" s="20" t="s">
        <v>405</v>
      </c>
      <c r="E180" s="17">
        <v>9750</v>
      </c>
    </row>
    <row r="181" spans="1:5" s="12" customFormat="1" ht="43.5" customHeight="1">
      <c r="A181" s="54" t="s">
        <v>5</v>
      </c>
      <c r="B181" s="94" t="s">
        <v>115</v>
      </c>
      <c r="C181" s="53"/>
      <c r="D181" s="95" t="s">
        <v>114</v>
      </c>
      <c r="E181" s="98">
        <f t="shared" ref="E181" si="53">E182</f>
        <v>204</v>
      </c>
    </row>
    <row r="182" spans="1:5" s="12" customFormat="1" ht="24" customHeight="1">
      <c r="A182" s="53" t="s">
        <v>5</v>
      </c>
      <c r="B182" s="94" t="s">
        <v>115</v>
      </c>
      <c r="C182" s="53" t="s">
        <v>402</v>
      </c>
      <c r="D182" s="20" t="s">
        <v>405</v>
      </c>
      <c r="E182" s="17">
        <v>204</v>
      </c>
    </row>
    <row r="183" spans="1:5" s="12" customFormat="1" ht="25.5" customHeight="1">
      <c r="A183" s="53" t="s">
        <v>5</v>
      </c>
      <c r="B183" s="116" t="s">
        <v>379</v>
      </c>
      <c r="C183" s="53"/>
      <c r="D183" s="95" t="s">
        <v>380</v>
      </c>
      <c r="E183" s="152">
        <f t="shared" ref="E183" si="54">E184</f>
        <v>247</v>
      </c>
    </row>
    <row r="184" spans="1:5" s="12" customFormat="1" ht="27" customHeight="1">
      <c r="A184" s="53" t="s">
        <v>5</v>
      </c>
      <c r="B184" s="116" t="s">
        <v>379</v>
      </c>
      <c r="C184" s="53" t="s">
        <v>402</v>
      </c>
      <c r="D184" s="20" t="s">
        <v>405</v>
      </c>
      <c r="E184" s="17">
        <v>247</v>
      </c>
    </row>
    <row r="185" spans="1:5" s="12" customFormat="1" ht="53.25" customHeight="1">
      <c r="A185" s="40" t="s">
        <v>9</v>
      </c>
      <c r="B185" s="94" t="s">
        <v>117</v>
      </c>
      <c r="C185" s="21"/>
      <c r="D185" s="95" t="s">
        <v>463</v>
      </c>
      <c r="E185" s="98">
        <f t="shared" ref="E185" si="55">E186</f>
        <v>14246</v>
      </c>
    </row>
    <row r="186" spans="1:5" s="12" customFormat="1" ht="25.5" customHeight="1">
      <c r="A186" s="54" t="s">
        <v>9</v>
      </c>
      <c r="B186" s="94" t="s">
        <v>117</v>
      </c>
      <c r="C186" s="53" t="s">
        <v>402</v>
      </c>
      <c r="D186" s="20" t="s">
        <v>405</v>
      </c>
      <c r="E186" s="143">
        <v>14246</v>
      </c>
    </row>
    <row r="187" spans="1:5" s="12" customFormat="1" ht="28.5" customHeight="1">
      <c r="A187" s="54" t="s">
        <v>9</v>
      </c>
      <c r="B187" s="94" t="s">
        <v>331</v>
      </c>
      <c r="C187" s="53"/>
      <c r="D187" s="144" t="s">
        <v>332</v>
      </c>
      <c r="E187" s="160">
        <f t="shared" ref="E187" si="56">E188</f>
        <v>247</v>
      </c>
    </row>
    <row r="188" spans="1:5" s="12" customFormat="1" ht="25.5" customHeight="1">
      <c r="A188" s="54" t="s">
        <v>9</v>
      </c>
      <c r="B188" s="94" t="s">
        <v>331</v>
      </c>
      <c r="C188" s="53" t="s">
        <v>402</v>
      </c>
      <c r="D188" s="20" t="s">
        <v>405</v>
      </c>
      <c r="E188" s="143">
        <v>247</v>
      </c>
    </row>
    <row r="189" spans="1:5" s="12" customFormat="1" ht="68.25" customHeight="1">
      <c r="A189" s="54" t="s">
        <v>9</v>
      </c>
      <c r="B189" s="94" t="s">
        <v>119</v>
      </c>
      <c r="C189" s="54"/>
      <c r="D189" s="95" t="s">
        <v>118</v>
      </c>
      <c r="E189" s="98">
        <f t="shared" ref="E189" si="57">E190</f>
        <v>35665</v>
      </c>
    </row>
    <row r="190" spans="1:5" s="12" customFormat="1" ht="30.75" customHeight="1">
      <c r="A190" s="54" t="s">
        <v>9</v>
      </c>
      <c r="B190" s="94" t="s">
        <v>119</v>
      </c>
      <c r="C190" s="53" t="s">
        <v>402</v>
      </c>
      <c r="D190" s="20" t="s">
        <v>405</v>
      </c>
      <c r="E190" s="17">
        <v>35665</v>
      </c>
    </row>
    <row r="191" spans="1:5" s="12" customFormat="1" ht="39" customHeight="1">
      <c r="A191" s="86" t="s">
        <v>9</v>
      </c>
      <c r="B191" s="94" t="s">
        <v>121</v>
      </c>
      <c r="C191" s="163"/>
      <c r="D191" s="95" t="s">
        <v>120</v>
      </c>
      <c r="E191" s="98">
        <f t="shared" ref="E191" si="58">E192</f>
        <v>369</v>
      </c>
    </row>
    <row r="192" spans="1:5" s="12" customFormat="1" ht="24" customHeight="1">
      <c r="A192" s="163" t="s">
        <v>9</v>
      </c>
      <c r="B192" s="94" t="s">
        <v>121</v>
      </c>
      <c r="C192" s="85" t="s">
        <v>402</v>
      </c>
      <c r="D192" s="20" t="s">
        <v>405</v>
      </c>
      <c r="E192" s="17">
        <v>369</v>
      </c>
    </row>
    <row r="193" spans="1:5" s="12" customFormat="1" ht="42" customHeight="1">
      <c r="A193" s="163" t="s">
        <v>9</v>
      </c>
      <c r="B193" s="94" t="s">
        <v>337</v>
      </c>
      <c r="C193" s="163"/>
      <c r="D193" s="95" t="s">
        <v>317</v>
      </c>
      <c r="E193" s="202">
        <f t="shared" ref="E193" si="59">E194</f>
        <v>3125</v>
      </c>
    </row>
    <row r="194" spans="1:5" s="12" customFormat="1" ht="26.25" customHeight="1">
      <c r="A194" s="163" t="s">
        <v>9</v>
      </c>
      <c r="B194" s="94" t="s">
        <v>337</v>
      </c>
      <c r="C194" s="53" t="s">
        <v>402</v>
      </c>
      <c r="D194" s="20" t="s">
        <v>405</v>
      </c>
      <c r="E194" s="17">
        <v>3125</v>
      </c>
    </row>
    <row r="195" spans="1:5" s="12" customFormat="1" ht="23.25" customHeight="1">
      <c r="A195" s="85" t="s">
        <v>9</v>
      </c>
      <c r="B195" s="94" t="s">
        <v>125</v>
      </c>
      <c r="C195" s="21"/>
      <c r="D195" s="95" t="s">
        <v>124</v>
      </c>
      <c r="E195" s="98">
        <f t="shared" ref="E195" si="60">E196</f>
        <v>943</v>
      </c>
    </row>
    <row r="196" spans="1:5" s="12" customFormat="1" ht="27.75" customHeight="1">
      <c r="A196" s="54" t="s">
        <v>9</v>
      </c>
      <c r="B196" s="94" t="s">
        <v>125</v>
      </c>
      <c r="C196" s="53" t="s">
        <v>402</v>
      </c>
      <c r="D196" s="20" t="s">
        <v>405</v>
      </c>
      <c r="E196" s="17">
        <v>943</v>
      </c>
    </row>
    <row r="197" spans="1:5" s="12" customFormat="1" ht="23.25" customHeight="1">
      <c r="A197" s="54" t="s">
        <v>9</v>
      </c>
      <c r="B197" s="94" t="s">
        <v>126</v>
      </c>
      <c r="C197" s="53"/>
      <c r="D197" s="95" t="s">
        <v>114</v>
      </c>
      <c r="E197" s="98">
        <f t="shared" ref="E197" si="61">E198</f>
        <v>596</v>
      </c>
    </row>
    <row r="198" spans="1:5" s="12" customFormat="1" ht="27.75" customHeight="1">
      <c r="A198" s="53" t="s">
        <v>9</v>
      </c>
      <c r="B198" s="94" t="s">
        <v>126</v>
      </c>
      <c r="C198" s="53" t="s">
        <v>402</v>
      </c>
      <c r="D198" s="20" t="s">
        <v>405</v>
      </c>
      <c r="E198" s="17">
        <v>596</v>
      </c>
    </row>
    <row r="199" spans="1:5" s="12" customFormat="1" ht="29.25" customHeight="1">
      <c r="A199" s="163" t="s">
        <v>9</v>
      </c>
      <c r="B199" s="94" t="s">
        <v>306</v>
      </c>
      <c r="C199" s="163"/>
      <c r="D199" s="95" t="s">
        <v>305</v>
      </c>
      <c r="E199" s="202">
        <f t="shared" ref="E199" si="62">E200</f>
        <v>100</v>
      </c>
    </row>
    <row r="200" spans="1:5" s="12" customFormat="1" ht="14.25" customHeight="1">
      <c r="A200" s="163" t="s">
        <v>9</v>
      </c>
      <c r="B200" s="94" t="s">
        <v>306</v>
      </c>
      <c r="C200" s="53" t="s">
        <v>402</v>
      </c>
      <c r="D200" s="20" t="s">
        <v>405</v>
      </c>
      <c r="E200" s="17">
        <v>100</v>
      </c>
    </row>
    <row r="201" spans="1:5" s="12" customFormat="1" ht="37.5" customHeight="1">
      <c r="A201" s="54" t="s">
        <v>9</v>
      </c>
      <c r="B201" s="94" t="s">
        <v>320</v>
      </c>
      <c r="C201" s="53"/>
      <c r="D201" s="164" t="s">
        <v>321</v>
      </c>
      <c r="E201" s="142">
        <f t="shared" ref="E201" si="63">E202</f>
        <v>2498</v>
      </c>
    </row>
    <row r="202" spans="1:5" s="13" customFormat="1" ht="24.75" customHeight="1">
      <c r="A202" s="54" t="s">
        <v>9</v>
      </c>
      <c r="B202" s="94" t="s">
        <v>320</v>
      </c>
      <c r="C202" s="53" t="s">
        <v>402</v>
      </c>
      <c r="D202" s="20" t="s">
        <v>405</v>
      </c>
      <c r="E202" s="17">
        <v>2498</v>
      </c>
    </row>
    <row r="203" spans="1:5" s="13" customFormat="1" ht="38.25" customHeight="1">
      <c r="A203" s="54" t="s">
        <v>9</v>
      </c>
      <c r="B203" s="94" t="s">
        <v>383</v>
      </c>
      <c r="C203" s="53"/>
      <c r="D203" s="164" t="s">
        <v>384</v>
      </c>
      <c r="E203" s="152">
        <f t="shared" ref="E203" si="64">E204</f>
        <v>719.9</v>
      </c>
    </row>
    <row r="204" spans="1:5" s="13" customFormat="1" ht="27.75" customHeight="1">
      <c r="A204" s="54" t="s">
        <v>9</v>
      </c>
      <c r="B204" s="94" t="s">
        <v>383</v>
      </c>
      <c r="C204" s="53" t="s">
        <v>402</v>
      </c>
      <c r="D204" s="20" t="s">
        <v>405</v>
      </c>
      <c r="E204" s="17">
        <v>719.9</v>
      </c>
    </row>
    <row r="205" spans="1:5" s="12" customFormat="1" ht="48.75" customHeight="1">
      <c r="A205" s="80" t="s">
        <v>285</v>
      </c>
      <c r="B205" s="94" t="s">
        <v>142</v>
      </c>
      <c r="C205" s="54"/>
      <c r="D205" s="95" t="s">
        <v>465</v>
      </c>
      <c r="E205" s="98">
        <f t="shared" ref="E205" si="65">E206</f>
        <v>7290</v>
      </c>
    </row>
    <row r="206" spans="1:5" s="12" customFormat="1" ht="30" customHeight="1">
      <c r="A206" s="54" t="s">
        <v>285</v>
      </c>
      <c r="B206" s="94" t="s">
        <v>142</v>
      </c>
      <c r="C206" s="54" t="s">
        <v>402</v>
      </c>
      <c r="D206" s="20" t="s">
        <v>405</v>
      </c>
      <c r="E206" s="17">
        <v>7290</v>
      </c>
    </row>
    <row r="207" spans="1:5" s="12" customFormat="1" ht="42" customHeight="1">
      <c r="A207" s="54" t="s">
        <v>285</v>
      </c>
      <c r="B207" s="94" t="s">
        <v>143</v>
      </c>
      <c r="C207" s="54"/>
      <c r="D207" s="95" t="s">
        <v>114</v>
      </c>
      <c r="E207" s="98">
        <f t="shared" ref="E207" si="66">E208</f>
        <v>51</v>
      </c>
    </row>
    <row r="208" spans="1:5" s="12" customFormat="1" ht="27" customHeight="1">
      <c r="A208" s="54" t="s">
        <v>285</v>
      </c>
      <c r="B208" s="94" t="s">
        <v>143</v>
      </c>
      <c r="C208" s="53" t="s">
        <v>402</v>
      </c>
      <c r="D208" s="20" t="s">
        <v>405</v>
      </c>
      <c r="E208" s="17">
        <v>51</v>
      </c>
    </row>
    <row r="209" spans="1:5" s="12" customFormat="1" ht="42.75" customHeight="1">
      <c r="A209" s="80" t="s">
        <v>285</v>
      </c>
      <c r="B209" s="148" t="s">
        <v>119</v>
      </c>
      <c r="C209" s="54"/>
      <c r="D209" s="95" t="s">
        <v>122</v>
      </c>
      <c r="E209" s="98">
        <f t="shared" ref="E209" si="67">E210</f>
        <v>825</v>
      </c>
    </row>
    <row r="210" spans="1:5" s="12" customFormat="1" ht="28.5" customHeight="1">
      <c r="A210" s="54" t="s">
        <v>285</v>
      </c>
      <c r="B210" s="148" t="s">
        <v>119</v>
      </c>
      <c r="C210" s="53" t="s">
        <v>402</v>
      </c>
      <c r="D210" s="20" t="s">
        <v>405</v>
      </c>
      <c r="E210" s="17">
        <v>825</v>
      </c>
    </row>
    <row r="211" spans="1:5" s="12" customFormat="1" ht="54.75" customHeight="1">
      <c r="A211" s="40" t="s">
        <v>285</v>
      </c>
      <c r="B211" s="94" t="s">
        <v>123</v>
      </c>
      <c r="C211" s="21"/>
      <c r="D211" s="95" t="s">
        <v>464</v>
      </c>
      <c r="E211" s="98">
        <f t="shared" ref="E211" si="68">E212</f>
        <v>1928</v>
      </c>
    </row>
    <row r="212" spans="1:5" s="12" customFormat="1" ht="39" customHeight="1">
      <c r="A212" s="30" t="s">
        <v>285</v>
      </c>
      <c r="B212" s="94" t="s">
        <v>123</v>
      </c>
      <c r="C212" s="85" t="s">
        <v>402</v>
      </c>
      <c r="D212" s="20" t="s">
        <v>405</v>
      </c>
      <c r="E212" s="17">
        <v>1928</v>
      </c>
    </row>
    <row r="213" spans="1:5" s="12" customFormat="1" ht="39.75" customHeight="1">
      <c r="A213" s="54" t="s">
        <v>285</v>
      </c>
      <c r="B213" s="94" t="s">
        <v>141</v>
      </c>
      <c r="C213" s="53"/>
      <c r="D213" s="95" t="s">
        <v>114</v>
      </c>
      <c r="E213" s="98">
        <f t="shared" ref="E213" si="69">E214</f>
        <v>17</v>
      </c>
    </row>
    <row r="214" spans="1:5" s="12" customFormat="1" ht="28.5" customHeight="1">
      <c r="A214" s="53" t="s">
        <v>285</v>
      </c>
      <c r="B214" s="94" t="s">
        <v>141</v>
      </c>
      <c r="C214" s="53" t="s">
        <v>402</v>
      </c>
      <c r="D214" s="20" t="s">
        <v>405</v>
      </c>
      <c r="E214" s="17">
        <v>17</v>
      </c>
    </row>
    <row r="215" spans="1:5" s="13" customFormat="1" ht="48" customHeight="1">
      <c r="A215" s="80" t="s">
        <v>65</v>
      </c>
      <c r="B215" s="94" t="s">
        <v>351</v>
      </c>
      <c r="C215" s="53"/>
      <c r="D215" s="151" t="s">
        <v>352</v>
      </c>
      <c r="E215" s="142">
        <f t="shared" ref="E215" si="70">E216</f>
        <v>447</v>
      </c>
    </row>
    <row r="216" spans="1:5" s="13" customFormat="1" ht="30.75" customHeight="1">
      <c r="A216" s="54" t="s">
        <v>65</v>
      </c>
      <c r="B216" s="94" t="s">
        <v>351</v>
      </c>
      <c r="C216" s="85" t="s">
        <v>402</v>
      </c>
      <c r="D216" s="20" t="s">
        <v>405</v>
      </c>
      <c r="E216" s="17">
        <v>447</v>
      </c>
    </row>
    <row r="217" spans="1:5" s="13" customFormat="1" ht="18.75" customHeight="1">
      <c r="A217" s="80" t="s">
        <v>65</v>
      </c>
      <c r="B217" s="94" t="s">
        <v>365</v>
      </c>
      <c r="C217" s="53"/>
      <c r="D217" s="224" t="s">
        <v>366</v>
      </c>
      <c r="E217" s="202">
        <f t="shared" ref="E217" si="71">E218</f>
        <v>30</v>
      </c>
    </row>
    <row r="218" spans="1:5" s="13" customFormat="1" ht="28.5" customHeight="1">
      <c r="A218" s="54" t="s">
        <v>65</v>
      </c>
      <c r="B218" s="94" t="s">
        <v>365</v>
      </c>
      <c r="C218" s="85" t="s">
        <v>402</v>
      </c>
      <c r="D218" s="20" t="s">
        <v>405</v>
      </c>
      <c r="E218" s="17">
        <v>30</v>
      </c>
    </row>
    <row r="219" spans="1:5" s="13" customFormat="1" ht="39.75" customHeight="1">
      <c r="A219" s="24" t="s">
        <v>8</v>
      </c>
      <c r="B219" s="148" t="s">
        <v>128</v>
      </c>
      <c r="C219" s="23"/>
      <c r="D219" s="95" t="s">
        <v>127</v>
      </c>
      <c r="E219" s="98">
        <f t="shared" ref="E219" si="72">E220</f>
        <v>9861</v>
      </c>
    </row>
    <row r="220" spans="1:5" s="13" customFormat="1" ht="26.25" customHeight="1">
      <c r="A220" s="23" t="s">
        <v>8</v>
      </c>
      <c r="B220" s="148" t="s">
        <v>128</v>
      </c>
      <c r="C220" s="53" t="s">
        <v>402</v>
      </c>
      <c r="D220" s="20" t="s">
        <v>405</v>
      </c>
      <c r="E220" s="17">
        <v>9861</v>
      </c>
    </row>
    <row r="221" spans="1:5" s="13" customFormat="1" ht="39.75" customHeight="1">
      <c r="A221" s="23" t="s">
        <v>8</v>
      </c>
      <c r="B221" s="207" t="s">
        <v>403</v>
      </c>
      <c r="C221" s="53"/>
      <c r="D221" s="208" t="s">
        <v>205</v>
      </c>
      <c r="E221" s="142">
        <f t="shared" ref="E221" si="73">E222</f>
        <v>212</v>
      </c>
    </row>
    <row r="222" spans="1:5" s="13" customFormat="1" ht="22.5" customHeight="1">
      <c r="A222" s="23" t="s">
        <v>8</v>
      </c>
      <c r="B222" s="207" t="s">
        <v>403</v>
      </c>
      <c r="C222" s="86" t="s">
        <v>402</v>
      </c>
      <c r="D222" s="20" t="s">
        <v>405</v>
      </c>
      <c r="E222" s="17">
        <v>212</v>
      </c>
    </row>
    <row r="223" spans="1:5" s="13" customFormat="1" ht="28.5" customHeight="1">
      <c r="A223" s="23" t="s">
        <v>8</v>
      </c>
      <c r="B223" s="94" t="s">
        <v>130</v>
      </c>
      <c r="C223" s="23"/>
      <c r="D223" s="95" t="s">
        <v>129</v>
      </c>
      <c r="E223" s="98">
        <f t="shared" ref="E223" si="74">E224</f>
        <v>3378</v>
      </c>
    </row>
    <row r="224" spans="1:5" s="13" customFormat="1" ht="23.25" customHeight="1">
      <c r="A224" s="23" t="s">
        <v>8</v>
      </c>
      <c r="B224" s="94" t="s">
        <v>130</v>
      </c>
      <c r="C224" s="53" t="s">
        <v>402</v>
      </c>
      <c r="D224" s="20" t="s">
        <v>405</v>
      </c>
      <c r="E224" s="17">
        <v>3378</v>
      </c>
    </row>
    <row r="225" spans="1:5" s="13" customFormat="1" ht="42" customHeight="1">
      <c r="A225" s="23" t="s">
        <v>8</v>
      </c>
      <c r="B225" s="94" t="s">
        <v>404</v>
      </c>
      <c r="C225" s="53"/>
      <c r="D225" s="208" t="s">
        <v>201</v>
      </c>
      <c r="E225" s="142">
        <f t="shared" ref="E225" si="75">E226</f>
        <v>320</v>
      </c>
    </row>
    <row r="226" spans="1:5" s="13" customFormat="1" ht="29.25" customHeight="1">
      <c r="A226" s="23" t="s">
        <v>8</v>
      </c>
      <c r="B226" s="94" t="s">
        <v>404</v>
      </c>
      <c r="C226" s="53" t="s">
        <v>402</v>
      </c>
      <c r="D226" s="20" t="s">
        <v>405</v>
      </c>
      <c r="E226" s="17">
        <v>320</v>
      </c>
    </row>
    <row r="227" spans="1:5" ht="39" customHeight="1">
      <c r="A227" s="23" t="s">
        <v>8</v>
      </c>
      <c r="B227" s="94" t="s">
        <v>356</v>
      </c>
      <c r="C227" s="18"/>
      <c r="D227" s="161" t="s">
        <v>354</v>
      </c>
      <c r="E227" s="202">
        <f t="shared" ref="E227" si="76">E228</f>
        <v>20</v>
      </c>
    </row>
    <row r="228" spans="1:5" ht="40.5" customHeight="1">
      <c r="A228" s="23" t="s">
        <v>8</v>
      </c>
      <c r="B228" s="94" t="s">
        <v>356</v>
      </c>
      <c r="C228" s="53" t="s">
        <v>402</v>
      </c>
      <c r="D228" s="20" t="s">
        <v>405</v>
      </c>
      <c r="E228" s="17">
        <v>20</v>
      </c>
    </row>
    <row r="229" spans="1:5" ht="39" customHeight="1">
      <c r="A229" s="40" t="s">
        <v>11</v>
      </c>
      <c r="B229" s="94" t="s">
        <v>112</v>
      </c>
      <c r="C229" s="21"/>
      <c r="D229" s="95" t="s">
        <v>111</v>
      </c>
      <c r="E229" s="98">
        <f t="shared" ref="E229" si="77">E230</f>
        <v>988</v>
      </c>
    </row>
    <row r="230" spans="1:5" ht="25.5" customHeight="1">
      <c r="A230" s="21" t="s">
        <v>11</v>
      </c>
      <c r="B230" s="94" t="s">
        <v>112</v>
      </c>
      <c r="C230" s="53" t="s">
        <v>402</v>
      </c>
      <c r="D230" s="20" t="s">
        <v>405</v>
      </c>
      <c r="E230" s="17">
        <v>988</v>
      </c>
    </row>
    <row r="231" spans="1:5" ht="12.75" customHeight="1">
      <c r="A231" s="30"/>
      <c r="B231" s="174"/>
      <c r="C231" s="53"/>
      <c r="D231" s="243"/>
      <c r="E231" s="17"/>
    </row>
    <row r="232" spans="1:5" ht="18">
      <c r="A232" s="262" t="s">
        <v>31</v>
      </c>
      <c r="B232" s="263"/>
      <c r="C232" s="263"/>
      <c r="D232" s="263"/>
      <c r="E232" s="194">
        <f>E166+E14</f>
        <v>213596.45</v>
      </c>
    </row>
    <row r="233" spans="1:5" hidden="1">
      <c r="A233" s="7"/>
      <c r="B233" s="7"/>
      <c r="C233" s="7"/>
      <c r="D233" s="67"/>
      <c r="E233">
        <v>174023.3</v>
      </c>
    </row>
    <row r="234" spans="1:5" hidden="1">
      <c r="A234" s="7"/>
      <c r="B234" s="7"/>
      <c r="C234" s="7"/>
      <c r="D234" s="67"/>
      <c r="E234" s="167">
        <f>E233-E232</f>
        <v>-39573.150000000023</v>
      </c>
    </row>
    <row r="235" spans="1:5">
      <c r="A235" s="7"/>
      <c r="B235" s="7"/>
      <c r="C235" s="7"/>
      <c r="D235" s="67"/>
    </row>
    <row r="236" spans="1:5">
      <c r="A236" s="7"/>
      <c r="B236" s="7"/>
      <c r="C236" s="7"/>
      <c r="D236" s="67"/>
      <c r="E236" s="167"/>
    </row>
    <row r="237" spans="1:5">
      <c r="A237" s="7"/>
      <c r="B237" s="7"/>
      <c r="C237" s="7"/>
      <c r="D237" s="67"/>
    </row>
    <row r="238" spans="1:5">
      <c r="A238" s="7"/>
      <c r="B238" s="7"/>
      <c r="C238" s="7"/>
      <c r="D238" s="67"/>
    </row>
    <row r="239" spans="1:5">
      <c r="A239" s="7"/>
      <c r="B239" s="7"/>
      <c r="C239" s="7"/>
      <c r="D239" s="67"/>
    </row>
    <row r="240" spans="1:5">
      <c r="A240" s="7"/>
      <c r="B240" s="7"/>
      <c r="C240" s="7"/>
      <c r="D240" s="67"/>
    </row>
    <row r="241" spans="1:4">
      <c r="A241" s="7"/>
      <c r="B241" s="7"/>
      <c r="C241" s="7"/>
      <c r="D241" s="67"/>
    </row>
    <row r="242" spans="1:4">
      <c r="A242" s="7"/>
      <c r="B242" s="7"/>
      <c r="C242" s="7"/>
      <c r="D242" s="67"/>
    </row>
    <row r="243" spans="1:4">
      <c r="A243" s="7"/>
      <c r="B243" s="7"/>
      <c r="C243" s="7"/>
      <c r="D243" s="67"/>
    </row>
    <row r="244" spans="1:4">
      <c r="A244" s="7"/>
      <c r="B244" s="7"/>
      <c r="C244" s="7"/>
      <c r="D244" s="67"/>
    </row>
    <row r="245" spans="1:4">
      <c r="A245" s="7"/>
      <c r="B245" s="7"/>
      <c r="C245" s="7"/>
      <c r="D245" s="67"/>
    </row>
    <row r="246" spans="1:4">
      <c r="A246" s="7"/>
      <c r="B246" s="7"/>
      <c r="C246" s="7"/>
      <c r="D246" s="67"/>
    </row>
    <row r="247" spans="1:4">
      <c r="A247" s="7"/>
      <c r="B247" s="7"/>
      <c r="C247" s="7"/>
      <c r="D247" s="67"/>
    </row>
    <row r="248" spans="1:4">
      <c r="A248" s="7"/>
      <c r="B248" s="7"/>
      <c r="C248" s="7"/>
      <c r="D248" s="67"/>
    </row>
    <row r="249" spans="1:4">
      <c r="A249" s="7"/>
      <c r="B249" s="7"/>
      <c r="C249" s="7"/>
      <c r="D249" s="67"/>
    </row>
    <row r="250" spans="1:4">
      <c r="A250" s="7"/>
      <c r="B250" s="7"/>
      <c r="C250" s="7"/>
      <c r="D250" s="67"/>
    </row>
    <row r="251" spans="1:4">
      <c r="A251" s="7"/>
      <c r="B251" s="7"/>
      <c r="C251" s="7"/>
      <c r="D251" s="67"/>
    </row>
    <row r="252" spans="1:4">
      <c r="A252" s="7"/>
      <c r="B252" s="7"/>
      <c r="C252" s="7"/>
      <c r="D252" s="67"/>
    </row>
    <row r="253" spans="1:4">
      <c r="A253" s="7"/>
      <c r="B253" s="7"/>
      <c r="C253" s="7"/>
      <c r="D253" s="67"/>
    </row>
    <row r="254" spans="1:4">
      <c r="A254" s="7"/>
      <c r="B254" s="7"/>
      <c r="C254" s="7"/>
      <c r="D254" s="67"/>
    </row>
    <row r="255" spans="1:4">
      <c r="A255" s="7"/>
      <c r="B255" s="7"/>
      <c r="C255" s="7"/>
      <c r="D255" s="67"/>
    </row>
    <row r="256" spans="1:4">
      <c r="A256" s="7"/>
      <c r="B256" s="7"/>
      <c r="C256" s="7"/>
      <c r="D256" s="67"/>
    </row>
    <row r="257" spans="1:4">
      <c r="A257" s="7"/>
      <c r="B257" s="7"/>
      <c r="C257" s="7"/>
      <c r="D257" s="67"/>
    </row>
    <row r="258" spans="1:4">
      <c r="A258" s="7"/>
      <c r="B258" s="7"/>
      <c r="C258" s="7"/>
      <c r="D258" s="67"/>
    </row>
    <row r="259" spans="1:4">
      <c r="A259" s="7"/>
      <c r="B259" s="7"/>
      <c r="C259" s="7"/>
      <c r="D259" s="67"/>
    </row>
    <row r="260" spans="1:4">
      <c r="A260" s="7"/>
      <c r="B260" s="7"/>
      <c r="C260" s="7"/>
      <c r="D260" s="67"/>
    </row>
    <row r="261" spans="1:4">
      <c r="A261" s="7"/>
      <c r="B261" s="7"/>
      <c r="C261" s="7"/>
      <c r="D261" s="67"/>
    </row>
    <row r="262" spans="1:4">
      <c r="A262" s="7"/>
      <c r="B262" s="7"/>
      <c r="C262" s="7"/>
      <c r="D262" s="67"/>
    </row>
    <row r="263" spans="1:4">
      <c r="A263" s="7"/>
      <c r="B263" s="7"/>
      <c r="C263" s="7"/>
      <c r="D263" s="67"/>
    </row>
    <row r="264" spans="1:4">
      <c r="A264" s="7"/>
      <c r="B264" s="7"/>
      <c r="C264" s="7"/>
      <c r="D264" s="67"/>
    </row>
    <row r="265" spans="1:4">
      <c r="A265" s="7"/>
      <c r="B265" s="7"/>
      <c r="C265" s="7"/>
      <c r="D265" s="67"/>
    </row>
    <row r="266" spans="1:4">
      <c r="A266" s="7"/>
      <c r="B266" s="7"/>
      <c r="C266" s="7"/>
      <c r="D266" s="67"/>
    </row>
    <row r="267" spans="1:4">
      <c r="A267" s="7"/>
      <c r="B267" s="7"/>
      <c r="C267" s="7"/>
      <c r="D267" s="67"/>
    </row>
    <row r="268" spans="1:4">
      <c r="A268" s="7"/>
      <c r="B268" s="7"/>
      <c r="C268" s="7"/>
      <c r="D268" s="67"/>
    </row>
    <row r="269" spans="1:4">
      <c r="A269" s="7"/>
      <c r="B269" s="7"/>
      <c r="C269" s="7"/>
      <c r="D269" s="67"/>
    </row>
    <row r="270" spans="1:4">
      <c r="A270" s="7"/>
      <c r="B270" s="7"/>
      <c r="C270" s="7"/>
      <c r="D270" s="67"/>
    </row>
    <row r="271" spans="1:4">
      <c r="A271" s="7"/>
      <c r="B271" s="7"/>
      <c r="C271" s="7"/>
      <c r="D271" s="67"/>
    </row>
    <row r="272" spans="1:4">
      <c r="A272" s="7"/>
      <c r="B272" s="7"/>
      <c r="C272" s="7"/>
      <c r="D272" s="67"/>
    </row>
    <row r="273" spans="1:4">
      <c r="A273" s="7"/>
      <c r="B273" s="7"/>
      <c r="C273" s="7"/>
      <c r="D273" s="67"/>
    </row>
    <row r="274" spans="1:4">
      <c r="A274" s="7"/>
      <c r="B274" s="7"/>
      <c r="C274" s="7"/>
      <c r="D274" s="67"/>
    </row>
    <row r="275" spans="1:4">
      <c r="A275" s="7"/>
      <c r="B275" s="7"/>
      <c r="C275" s="7"/>
      <c r="D275" s="67"/>
    </row>
    <row r="276" spans="1:4">
      <c r="A276" s="7"/>
      <c r="B276" s="7"/>
      <c r="C276" s="7"/>
      <c r="D276" s="67"/>
    </row>
    <row r="277" spans="1:4">
      <c r="A277" s="7"/>
      <c r="B277" s="7"/>
      <c r="C277" s="7"/>
      <c r="D277" s="67"/>
    </row>
    <row r="278" spans="1:4">
      <c r="A278" s="7"/>
      <c r="B278" s="7"/>
      <c r="C278" s="7"/>
      <c r="D278" s="67"/>
    </row>
    <row r="279" spans="1:4">
      <c r="A279" s="7"/>
      <c r="B279" s="7"/>
      <c r="C279" s="7"/>
      <c r="D279" s="67"/>
    </row>
    <row r="280" spans="1:4">
      <c r="A280" s="7"/>
      <c r="B280" s="7"/>
      <c r="C280" s="7"/>
      <c r="D280" s="67"/>
    </row>
    <row r="281" spans="1:4">
      <c r="A281" s="7"/>
      <c r="B281" s="7"/>
      <c r="C281" s="7"/>
      <c r="D281" s="67"/>
    </row>
    <row r="282" spans="1:4">
      <c r="A282" s="7"/>
      <c r="B282" s="7"/>
      <c r="C282" s="7"/>
      <c r="D282" s="67"/>
    </row>
    <row r="283" spans="1:4">
      <c r="A283" s="7"/>
      <c r="B283" s="7"/>
      <c r="C283" s="7"/>
      <c r="D283" s="67"/>
    </row>
    <row r="284" spans="1:4">
      <c r="A284" s="7"/>
      <c r="B284" s="7"/>
      <c r="C284" s="7"/>
      <c r="D284" s="67"/>
    </row>
    <row r="285" spans="1:4">
      <c r="A285" s="7"/>
      <c r="B285" s="7"/>
      <c r="C285" s="7"/>
      <c r="D285" s="67"/>
    </row>
    <row r="286" spans="1:4">
      <c r="A286" s="7"/>
      <c r="B286" s="7"/>
      <c r="C286" s="7"/>
      <c r="D286" s="67"/>
    </row>
    <row r="287" spans="1:4">
      <c r="A287" s="7"/>
      <c r="B287" s="7"/>
      <c r="C287" s="7"/>
      <c r="D287" s="67"/>
    </row>
    <row r="288" spans="1:4">
      <c r="A288" s="7"/>
      <c r="B288" s="7"/>
      <c r="C288" s="7"/>
      <c r="D288" s="67"/>
    </row>
    <row r="289" spans="1:4">
      <c r="A289" s="7"/>
      <c r="B289" s="7"/>
      <c r="C289" s="7"/>
      <c r="D289" s="67"/>
    </row>
    <row r="290" spans="1:4">
      <c r="A290" s="6"/>
      <c r="B290" s="6"/>
      <c r="C290" s="6"/>
      <c r="D290" s="68"/>
    </row>
    <row r="291" spans="1:4">
      <c r="A291" s="6"/>
      <c r="B291" s="6"/>
      <c r="C291" s="6"/>
      <c r="D291" s="68"/>
    </row>
    <row r="292" spans="1:4">
      <c r="A292" s="6"/>
      <c r="B292" s="6"/>
      <c r="C292" s="6"/>
      <c r="D292" s="68"/>
    </row>
    <row r="293" spans="1:4">
      <c r="A293" s="6"/>
      <c r="B293" s="6"/>
      <c r="C293" s="6"/>
      <c r="D293" s="68"/>
    </row>
    <row r="294" spans="1:4">
      <c r="A294" s="6"/>
      <c r="B294" s="6"/>
      <c r="C294" s="6"/>
      <c r="D294" s="68"/>
    </row>
    <row r="295" spans="1:4">
      <c r="A295" s="6"/>
      <c r="B295" s="6"/>
      <c r="C295" s="6"/>
      <c r="D295" s="68"/>
    </row>
    <row r="296" spans="1:4">
      <c r="A296" s="6"/>
      <c r="B296" s="6"/>
      <c r="C296" s="6"/>
      <c r="D296" s="68"/>
    </row>
    <row r="297" spans="1:4">
      <c r="A297" s="6"/>
      <c r="B297" s="6"/>
      <c r="C297" s="6"/>
      <c r="D297" s="68"/>
    </row>
    <row r="298" spans="1:4">
      <c r="A298" s="6"/>
      <c r="B298" s="6"/>
      <c r="C298" s="6"/>
      <c r="D298" s="68"/>
    </row>
    <row r="299" spans="1:4" ht="1.5" customHeight="1">
      <c r="A299" s="6"/>
      <c r="B299" s="6"/>
      <c r="C299" s="6"/>
      <c r="D299" s="68"/>
    </row>
    <row r="300" spans="1:4" hidden="1">
      <c r="A300" s="6"/>
      <c r="B300" s="6"/>
      <c r="C300" s="6"/>
      <c r="D300" s="68"/>
    </row>
    <row r="301" spans="1:4" hidden="1">
      <c r="A301" s="6"/>
      <c r="B301" s="6"/>
      <c r="C301" s="6"/>
      <c r="D301" s="68"/>
    </row>
    <row r="302" spans="1:4" hidden="1">
      <c r="A302" s="6"/>
      <c r="B302" s="6"/>
      <c r="C302" s="6"/>
      <c r="D302" s="68"/>
    </row>
    <row r="303" spans="1:4" hidden="1">
      <c r="A303" s="6"/>
      <c r="B303" s="6"/>
      <c r="C303" s="6"/>
      <c r="D303" s="68"/>
    </row>
    <row r="304" spans="1:4" hidden="1">
      <c r="A304" s="6"/>
      <c r="B304" s="6"/>
      <c r="C304" s="6"/>
      <c r="D304" s="68"/>
    </row>
    <row r="305" spans="1:4" hidden="1">
      <c r="A305" s="6"/>
      <c r="B305" s="6"/>
      <c r="C305" s="6"/>
      <c r="D305" s="68"/>
    </row>
    <row r="306" spans="1:4" hidden="1">
      <c r="A306" s="6"/>
      <c r="B306" s="6"/>
      <c r="C306" s="6"/>
      <c r="D306" s="68"/>
    </row>
    <row r="307" spans="1:4" hidden="1">
      <c r="A307" s="6"/>
      <c r="B307" s="6"/>
      <c r="C307" s="6"/>
      <c r="D307" s="68"/>
    </row>
    <row r="308" spans="1:4" hidden="1">
      <c r="A308" s="6"/>
      <c r="B308" s="6"/>
      <c r="C308" s="6"/>
      <c r="D308" s="68"/>
    </row>
    <row r="309" spans="1:4" hidden="1">
      <c r="A309" s="6"/>
      <c r="B309" s="6"/>
      <c r="C309" s="6"/>
      <c r="D309" s="68"/>
    </row>
    <row r="310" spans="1:4" hidden="1">
      <c r="A310" s="6"/>
      <c r="B310" s="6"/>
      <c r="C310" s="6"/>
      <c r="D310" s="68"/>
    </row>
    <row r="311" spans="1:4" hidden="1">
      <c r="A311" s="6"/>
      <c r="B311" s="6"/>
      <c r="C311" s="6"/>
      <c r="D311" s="68"/>
    </row>
    <row r="312" spans="1:4" hidden="1">
      <c r="A312" s="6"/>
      <c r="B312" s="6"/>
      <c r="C312" s="6"/>
      <c r="D312" s="68"/>
    </row>
    <row r="313" spans="1:4" hidden="1">
      <c r="A313" s="6"/>
      <c r="B313" s="6"/>
      <c r="C313" s="6"/>
      <c r="D313" s="68"/>
    </row>
    <row r="314" spans="1:4" hidden="1">
      <c r="A314" s="6"/>
      <c r="B314" s="6"/>
      <c r="C314" s="6"/>
      <c r="D314" s="68"/>
    </row>
    <row r="315" spans="1:4" hidden="1">
      <c r="A315" s="6"/>
      <c r="B315" s="6"/>
      <c r="C315" s="6"/>
      <c r="D315" s="68"/>
    </row>
    <row r="316" spans="1:4" hidden="1">
      <c r="A316" s="6"/>
      <c r="B316" s="6"/>
      <c r="C316" s="6"/>
      <c r="D316" s="68"/>
    </row>
    <row r="317" spans="1:4" hidden="1">
      <c r="A317" s="6"/>
      <c r="B317" s="6"/>
      <c r="C317" s="6"/>
      <c r="D317" s="68"/>
    </row>
    <row r="318" spans="1:4" hidden="1">
      <c r="A318" s="6"/>
      <c r="B318" s="6"/>
      <c r="C318" s="6"/>
      <c r="D318" s="68"/>
    </row>
    <row r="319" spans="1:4" hidden="1">
      <c r="A319" s="6"/>
      <c r="B319" s="6"/>
      <c r="C319" s="6"/>
      <c r="D319" s="68"/>
    </row>
    <row r="320" spans="1:4" hidden="1">
      <c r="A320" s="6"/>
      <c r="B320" s="6"/>
      <c r="C320" s="6"/>
      <c r="D320" s="68"/>
    </row>
    <row r="321" spans="1:4" hidden="1">
      <c r="A321" s="6"/>
      <c r="B321" s="6"/>
      <c r="C321" s="6"/>
      <c r="D321" s="68"/>
    </row>
    <row r="322" spans="1:4" hidden="1">
      <c r="A322" s="6"/>
      <c r="B322" s="6"/>
      <c r="C322" s="6"/>
      <c r="D322" s="68"/>
    </row>
    <row r="323" spans="1:4" hidden="1">
      <c r="A323" s="6"/>
      <c r="B323" s="6"/>
      <c r="C323" s="6"/>
      <c r="D323" s="68"/>
    </row>
    <row r="324" spans="1:4" hidden="1">
      <c r="A324" s="6"/>
      <c r="B324" s="6"/>
      <c r="C324" s="6"/>
      <c r="D324" s="68"/>
    </row>
    <row r="325" spans="1:4" hidden="1">
      <c r="A325" s="6"/>
      <c r="B325" s="6"/>
      <c r="C325" s="6"/>
      <c r="D325" s="68"/>
    </row>
    <row r="326" spans="1:4" hidden="1">
      <c r="A326" s="6"/>
      <c r="B326" s="6"/>
      <c r="C326" s="6"/>
      <c r="D326" s="68"/>
    </row>
    <row r="327" spans="1:4" hidden="1">
      <c r="A327" s="6"/>
      <c r="B327" s="6"/>
      <c r="C327" s="6"/>
      <c r="D327" s="68"/>
    </row>
    <row r="328" spans="1:4" hidden="1">
      <c r="A328" s="6"/>
      <c r="B328" s="6"/>
      <c r="C328" s="6"/>
      <c r="D328" s="68"/>
    </row>
    <row r="329" spans="1:4" hidden="1">
      <c r="A329" s="6"/>
      <c r="B329" s="6"/>
      <c r="C329" s="6"/>
      <c r="D329" s="68"/>
    </row>
    <row r="330" spans="1:4" hidden="1">
      <c r="A330" s="6"/>
      <c r="B330" s="6"/>
      <c r="C330" s="6"/>
      <c r="D330" s="68"/>
    </row>
    <row r="331" spans="1:4" hidden="1">
      <c r="A331" s="6"/>
      <c r="B331" s="6"/>
      <c r="C331" s="6"/>
      <c r="D331" s="68"/>
    </row>
    <row r="332" spans="1:4" hidden="1">
      <c r="A332" s="6"/>
      <c r="B332" s="6"/>
      <c r="C332" s="6"/>
      <c r="D332" s="68"/>
    </row>
    <row r="333" spans="1:4" hidden="1">
      <c r="A333" s="6"/>
      <c r="B333" s="6"/>
      <c r="C333" s="6"/>
      <c r="D333" s="68"/>
    </row>
    <row r="334" spans="1:4" hidden="1">
      <c r="A334" s="6"/>
      <c r="B334" s="6"/>
      <c r="C334" s="6"/>
      <c r="D334" s="68"/>
    </row>
    <row r="335" spans="1:4" hidden="1">
      <c r="A335" s="6"/>
      <c r="B335" s="6"/>
      <c r="C335" s="6"/>
      <c r="D335" s="68"/>
    </row>
    <row r="336" spans="1:4" hidden="1">
      <c r="A336" s="6"/>
      <c r="B336" s="6"/>
      <c r="C336" s="6"/>
      <c r="D336" s="68"/>
    </row>
    <row r="337" spans="1:4">
      <c r="A337" s="6"/>
      <c r="B337" s="6"/>
      <c r="C337" s="6"/>
      <c r="D337" s="68"/>
    </row>
    <row r="338" spans="1:4">
      <c r="A338" s="6"/>
      <c r="B338" s="6"/>
      <c r="C338" s="6"/>
      <c r="D338" s="68"/>
    </row>
    <row r="339" spans="1:4">
      <c r="A339" s="6"/>
      <c r="B339" s="6"/>
      <c r="C339" s="6"/>
      <c r="D339" s="68"/>
    </row>
    <row r="340" spans="1:4">
      <c r="A340" s="6"/>
      <c r="B340" s="6"/>
      <c r="C340" s="6"/>
      <c r="D340" s="68"/>
    </row>
    <row r="341" spans="1:4">
      <c r="A341" s="6"/>
      <c r="B341" s="6"/>
      <c r="C341" s="6"/>
      <c r="D341" s="68"/>
    </row>
    <row r="342" spans="1:4">
      <c r="A342" s="6"/>
      <c r="B342" s="6"/>
      <c r="C342" s="6"/>
      <c r="D342" s="68"/>
    </row>
    <row r="343" spans="1:4">
      <c r="A343" s="6"/>
      <c r="B343" s="6"/>
      <c r="C343" s="6"/>
      <c r="D343" s="68"/>
    </row>
    <row r="344" spans="1:4">
      <c r="A344" s="6"/>
      <c r="B344" s="6"/>
      <c r="C344" s="6"/>
      <c r="D344" s="68"/>
    </row>
    <row r="345" spans="1:4">
      <c r="A345" s="6"/>
      <c r="B345" s="6"/>
      <c r="C345" s="6"/>
      <c r="D345" s="68"/>
    </row>
    <row r="346" spans="1:4">
      <c r="A346" s="6"/>
      <c r="B346" s="6"/>
      <c r="C346" s="6"/>
      <c r="D346" s="68"/>
    </row>
    <row r="347" spans="1:4">
      <c r="A347" s="6"/>
      <c r="B347" s="6"/>
      <c r="C347" s="6"/>
      <c r="D347" s="68"/>
    </row>
    <row r="348" spans="1:4">
      <c r="A348" s="6"/>
      <c r="B348" s="6"/>
      <c r="C348" s="6"/>
      <c r="D348" s="68"/>
    </row>
    <row r="349" spans="1:4">
      <c r="A349" s="6"/>
      <c r="B349" s="6"/>
      <c r="C349" s="6"/>
      <c r="D349" s="68"/>
    </row>
    <row r="350" spans="1:4">
      <c r="A350" s="6"/>
      <c r="B350" s="6"/>
      <c r="C350" s="6"/>
      <c r="D350" s="68"/>
    </row>
    <row r="351" spans="1:4">
      <c r="A351" s="6"/>
      <c r="B351" s="6"/>
      <c r="C351" s="6"/>
      <c r="D351" s="68"/>
    </row>
    <row r="352" spans="1:4">
      <c r="A352" s="6"/>
      <c r="B352" s="6"/>
      <c r="C352" s="6"/>
      <c r="D352" s="68"/>
    </row>
    <row r="353" spans="1:4">
      <c r="A353" s="6"/>
      <c r="B353" s="6"/>
      <c r="C353" s="6"/>
      <c r="D353" s="68"/>
    </row>
    <row r="354" spans="1:4">
      <c r="A354" s="6"/>
      <c r="B354" s="6"/>
      <c r="C354" s="6"/>
      <c r="D354" s="68"/>
    </row>
    <row r="355" spans="1:4">
      <c r="A355" s="6"/>
      <c r="B355" s="6"/>
      <c r="C355" s="6"/>
      <c r="D355" s="68"/>
    </row>
    <row r="356" spans="1:4">
      <c r="A356" s="6"/>
      <c r="B356" s="6"/>
      <c r="C356" s="6"/>
      <c r="D356" s="68"/>
    </row>
    <row r="357" spans="1:4">
      <c r="A357" s="6"/>
      <c r="B357" s="6"/>
      <c r="C357" s="6"/>
      <c r="D357" s="68"/>
    </row>
    <row r="358" spans="1:4">
      <c r="A358" s="6"/>
      <c r="B358" s="6"/>
      <c r="C358" s="6"/>
      <c r="D358" s="68"/>
    </row>
    <row r="359" spans="1:4">
      <c r="A359" s="6"/>
      <c r="B359" s="6"/>
      <c r="C359" s="6"/>
      <c r="D359" s="68"/>
    </row>
    <row r="360" spans="1:4">
      <c r="A360" s="6"/>
      <c r="B360" s="6"/>
      <c r="C360" s="6"/>
      <c r="D360" s="68"/>
    </row>
    <row r="361" spans="1:4">
      <c r="A361" s="6"/>
      <c r="B361" s="6"/>
      <c r="C361" s="6"/>
      <c r="D361" s="68"/>
    </row>
    <row r="362" spans="1:4">
      <c r="A362" s="6"/>
      <c r="B362" s="6"/>
      <c r="C362" s="6"/>
      <c r="D362" s="68"/>
    </row>
    <row r="363" spans="1:4">
      <c r="A363" s="6"/>
      <c r="B363" s="6"/>
      <c r="C363" s="6"/>
      <c r="D363" s="68"/>
    </row>
    <row r="364" spans="1:4">
      <c r="A364" s="6"/>
      <c r="B364" s="6"/>
      <c r="C364" s="6"/>
      <c r="D364" s="68"/>
    </row>
    <row r="365" spans="1:4">
      <c r="A365" s="6"/>
      <c r="B365" s="6"/>
      <c r="C365" s="6"/>
      <c r="D365" s="68"/>
    </row>
    <row r="366" spans="1:4">
      <c r="A366" s="6"/>
      <c r="B366" s="6"/>
      <c r="C366" s="6"/>
      <c r="D366" s="68"/>
    </row>
    <row r="367" spans="1:4">
      <c r="A367" s="6"/>
      <c r="B367" s="6"/>
      <c r="C367" s="6"/>
      <c r="D367" s="68"/>
    </row>
    <row r="368" spans="1:4">
      <c r="A368" s="6"/>
      <c r="B368" s="6"/>
      <c r="C368" s="6"/>
      <c r="D368" s="68"/>
    </row>
    <row r="369" spans="1:4">
      <c r="A369" s="6"/>
      <c r="B369" s="6"/>
      <c r="C369" s="6"/>
      <c r="D369" s="68"/>
    </row>
    <row r="370" spans="1:4">
      <c r="A370" s="6"/>
      <c r="B370" s="6"/>
      <c r="C370" s="6"/>
      <c r="D370" s="68"/>
    </row>
    <row r="371" spans="1:4">
      <c r="A371" s="6"/>
      <c r="B371" s="6"/>
      <c r="C371" s="6"/>
      <c r="D371" s="68"/>
    </row>
    <row r="372" spans="1:4">
      <c r="A372" s="6"/>
      <c r="B372" s="6"/>
      <c r="C372" s="6"/>
      <c r="D372" s="68"/>
    </row>
    <row r="373" spans="1:4">
      <c r="A373" s="6"/>
      <c r="B373" s="6"/>
      <c r="C373" s="6"/>
      <c r="D373" s="68"/>
    </row>
    <row r="374" spans="1:4">
      <c r="A374" s="6"/>
      <c r="B374" s="6"/>
      <c r="C374" s="6"/>
      <c r="D374" s="68"/>
    </row>
    <row r="375" spans="1:4">
      <c r="A375" s="6"/>
      <c r="B375" s="6"/>
      <c r="C375" s="6"/>
      <c r="D375" s="68"/>
    </row>
    <row r="376" spans="1:4">
      <c r="A376" s="6"/>
      <c r="B376" s="6"/>
      <c r="C376" s="6"/>
      <c r="D376" s="68"/>
    </row>
    <row r="377" spans="1:4">
      <c r="A377" s="6"/>
      <c r="B377" s="6"/>
      <c r="C377" s="6"/>
      <c r="D377" s="68"/>
    </row>
    <row r="378" spans="1:4">
      <c r="A378" s="6"/>
      <c r="B378" s="6"/>
      <c r="C378" s="6"/>
      <c r="D378" s="68"/>
    </row>
    <row r="379" spans="1:4">
      <c r="A379" s="6"/>
      <c r="B379" s="6"/>
      <c r="C379" s="6"/>
      <c r="D379" s="68"/>
    </row>
    <row r="380" spans="1:4">
      <c r="A380" s="6"/>
      <c r="B380" s="6"/>
      <c r="C380" s="6"/>
      <c r="D380" s="68"/>
    </row>
    <row r="381" spans="1:4">
      <c r="A381" s="6"/>
      <c r="B381" s="6"/>
      <c r="C381" s="6"/>
      <c r="D381" s="68"/>
    </row>
    <row r="382" spans="1:4">
      <c r="A382" s="6"/>
      <c r="B382" s="6"/>
      <c r="C382" s="6"/>
      <c r="D382" s="68"/>
    </row>
    <row r="383" spans="1:4">
      <c r="A383" s="6"/>
      <c r="B383" s="6"/>
      <c r="C383" s="6"/>
      <c r="D383" s="68"/>
    </row>
    <row r="384" spans="1:4">
      <c r="A384" s="6"/>
      <c r="B384" s="6"/>
      <c r="C384" s="6"/>
      <c r="D384" s="68"/>
    </row>
    <row r="385" spans="1:4">
      <c r="A385" s="6"/>
      <c r="B385" s="6"/>
      <c r="C385" s="6"/>
      <c r="D385" s="68"/>
    </row>
    <row r="386" spans="1:4">
      <c r="A386" s="6"/>
      <c r="B386" s="6"/>
      <c r="C386" s="6"/>
      <c r="D386" s="68"/>
    </row>
    <row r="387" spans="1:4">
      <c r="A387" s="6"/>
      <c r="B387" s="6"/>
      <c r="C387" s="6"/>
      <c r="D387" s="68"/>
    </row>
    <row r="388" spans="1:4">
      <c r="A388" s="6"/>
      <c r="B388" s="6"/>
      <c r="C388" s="6"/>
      <c r="D388" s="68"/>
    </row>
    <row r="389" spans="1:4">
      <c r="A389" s="6"/>
      <c r="B389" s="6"/>
      <c r="C389" s="6"/>
      <c r="D389" s="68"/>
    </row>
    <row r="390" spans="1:4">
      <c r="A390" s="6"/>
      <c r="B390" s="6"/>
      <c r="C390" s="6"/>
      <c r="D390" s="68"/>
    </row>
    <row r="391" spans="1:4">
      <c r="A391" s="6"/>
      <c r="B391" s="6"/>
      <c r="C391" s="6"/>
      <c r="D391" s="68"/>
    </row>
    <row r="392" spans="1:4">
      <c r="A392" s="6"/>
      <c r="B392" s="6"/>
      <c r="C392" s="6"/>
      <c r="D392" s="68"/>
    </row>
    <row r="393" spans="1:4">
      <c r="A393" s="6"/>
      <c r="B393" s="6"/>
      <c r="C393" s="6"/>
      <c r="D393" s="68"/>
    </row>
    <row r="394" spans="1:4">
      <c r="A394" s="6"/>
      <c r="B394" s="6"/>
      <c r="C394" s="6"/>
      <c r="D394" s="68"/>
    </row>
    <row r="395" spans="1:4">
      <c r="A395" s="6"/>
      <c r="B395" s="6"/>
      <c r="C395" s="6"/>
      <c r="D395" s="68"/>
    </row>
    <row r="396" spans="1:4">
      <c r="A396" s="6"/>
      <c r="B396" s="6"/>
      <c r="C396" s="6"/>
      <c r="D396" s="68"/>
    </row>
    <row r="397" spans="1:4">
      <c r="A397" s="6"/>
      <c r="B397" s="6"/>
      <c r="C397" s="6"/>
      <c r="D397" s="68"/>
    </row>
    <row r="398" spans="1:4">
      <c r="A398" s="6"/>
      <c r="B398" s="6"/>
      <c r="C398" s="6"/>
      <c r="D398" s="68"/>
    </row>
    <row r="399" spans="1:4">
      <c r="A399" s="6"/>
      <c r="B399" s="6"/>
      <c r="C399" s="6"/>
      <c r="D399" s="68"/>
    </row>
    <row r="400" spans="1:4">
      <c r="A400" s="6"/>
      <c r="B400" s="6"/>
      <c r="C400" s="6"/>
      <c r="D400" s="68"/>
    </row>
    <row r="401" spans="1:4">
      <c r="A401" s="6"/>
      <c r="B401" s="6"/>
      <c r="C401" s="6"/>
      <c r="D401" s="68"/>
    </row>
    <row r="402" spans="1:4">
      <c r="A402" s="6"/>
      <c r="B402" s="6"/>
      <c r="C402" s="6"/>
      <c r="D402" s="68"/>
    </row>
    <row r="403" spans="1:4">
      <c r="A403" s="6"/>
      <c r="B403" s="6"/>
      <c r="C403" s="6"/>
      <c r="D403" s="68"/>
    </row>
    <row r="404" spans="1:4">
      <c r="A404" s="6"/>
      <c r="B404" s="6"/>
      <c r="C404" s="6"/>
      <c r="D404" s="68"/>
    </row>
    <row r="405" spans="1:4">
      <c r="A405" s="6"/>
      <c r="B405" s="6"/>
      <c r="C405" s="6"/>
      <c r="D405" s="68"/>
    </row>
    <row r="406" spans="1:4">
      <c r="A406" s="6"/>
      <c r="B406" s="6"/>
      <c r="C406" s="6"/>
      <c r="D406" s="68"/>
    </row>
    <row r="407" spans="1:4">
      <c r="A407" s="6"/>
      <c r="B407" s="6"/>
      <c r="C407" s="6"/>
      <c r="D407" s="68"/>
    </row>
    <row r="408" spans="1:4">
      <c r="A408" s="6"/>
      <c r="B408" s="6"/>
      <c r="C408" s="6"/>
      <c r="D408" s="68"/>
    </row>
    <row r="409" spans="1:4">
      <c r="A409" s="6"/>
      <c r="B409" s="6"/>
      <c r="C409" s="6"/>
      <c r="D409" s="68"/>
    </row>
    <row r="410" spans="1:4">
      <c r="A410" s="6"/>
      <c r="B410" s="6"/>
      <c r="C410" s="6"/>
      <c r="D410" s="68"/>
    </row>
    <row r="411" spans="1:4">
      <c r="A411" s="6"/>
      <c r="B411" s="6"/>
      <c r="C411" s="6"/>
      <c r="D411" s="68"/>
    </row>
    <row r="412" spans="1:4">
      <c r="A412" s="6"/>
      <c r="B412" s="6"/>
      <c r="C412" s="6"/>
      <c r="D412" s="68"/>
    </row>
    <row r="413" spans="1:4">
      <c r="A413" s="6"/>
      <c r="B413" s="6"/>
      <c r="C413" s="6"/>
      <c r="D413" s="68"/>
    </row>
    <row r="414" spans="1:4">
      <c r="A414" s="6"/>
      <c r="B414" s="6"/>
      <c r="C414" s="6"/>
      <c r="D414" s="68"/>
    </row>
    <row r="415" spans="1:4">
      <c r="A415" s="6"/>
      <c r="B415" s="6"/>
      <c r="C415" s="6"/>
      <c r="D415" s="68"/>
    </row>
    <row r="416" spans="1:4">
      <c r="A416" s="6"/>
      <c r="B416" s="6"/>
      <c r="C416" s="6"/>
      <c r="D416" s="68"/>
    </row>
    <row r="417" spans="1:4">
      <c r="A417" s="6"/>
      <c r="B417" s="6"/>
      <c r="C417" s="6"/>
      <c r="D417" s="68"/>
    </row>
    <row r="418" spans="1:4">
      <c r="A418" s="6"/>
      <c r="B418" s="6"/>
      <c r="C418" s="6"/>
      <c r="D418" s="68"/>
    </row>
    <row r="419" spans="1:4">
      <c r="A419" s="6"/>
      <c r="B419" s="6"/>
      <c r="C419" s="6"/>
      <c r="D419" s="68"/>
    </row>
    <row r="420" spans="1:4">
      <c r="A420" s="6"/>
      <c r="B420" s="6"/>
      <c r="C420" s="6"/>
      <c r="D420" s="68"/>
    </row>
    <row r="421" spans="1:4">
      <c r="A421" s="6"/>
      <c r="B421" s="6"/>
      <c r="C421" s="6"/>
      <c r="D421" s="68"/>
    </row>
    <row r="422" spans="1:4">
      <c r="A422" s="6"/>
      <c r="B422" s="6"/>
      <c r="C422" s="6"/>
      <c r="D422" s="68"/>
    </row>
    <row r="423" spans="1:4">
      <c r="A423" s="6"/>
      <c r="B423" s="6"/>
      <c r="C423" s="6"/>
      <c r="D423" s="68"/>
    </row>
    <row r="424" spans="1:4">
      <c r="A424" s="6"/>
      <c r="B424" s="6"/>
      <c r="C424" s="6"/>
      <c r="D424" s="68"/>
    </row>
    <row r="425" spans="1:4">
      <c r="A425" s="6"/>
      <c r="B425" s="6"/>
      <c r="C425" s="6"/>
      <c r="D425" s="68"/>
    </row>
    <row r="426" spans="1:4">
      <c r="A426" s="6"/>
      <c r="B426" s="6"/>
      <c r="C426" s="6"/>
      <c r="D426" s="68"/>
    </row>
    <row r="427" spans="1:4">
      <c r="A427" s="6"/>
      <c r="B427" s="6"/>
      <c r="C427" s="6"/>
      <c r="D427" s="68"/>
    </row>
    <row r="428" spans="1:4">
      <c r="A428" s="6"/>
      <c r="B428" s="6"/>
      <c r="C428" s="6"/>
      <c r="D428" s="68"/>
    </row>
    <row r="429" spans="1:4">
      <c r="A429" s="6"/>
      <c r="B429" s="6"/>
      <c r="C429" s="6"/>
      <c r="D429" s="68"/>
    </row>
    <row r="430" spans="1:4">
      <c r="A430" s="6"/>
      <c r="B430" s="6"/>
      <c r="C430" s="6"/>
      <c r="D430" s="68"/>
    </row>
    <row r="431" spans="1:4">
      <c r="A431" s="6"/>
      <c r="B431" s="6"/>
      <c r="C431" s="6"/>
      <c r="D431" s="68"/>
    </row>
    <row r="432" spans="1:4">
      <c r="A432" s="6"/>
      <c r="B432" s="6"/>
      <c r="C432" s="6"/>
      <c r="D432" s="68"/>
    </row>
    <row r="433" spans="1:4">
      <c r="A433" s="6"/>
      <c r="B433" s="6"/>
      <c r="C433" s="6"/>
      <c r="D433" s="68"/>
    </row>
    <row r="434" spans="1:4">
      <c r="A434" s="6"/>
      <c r="B434" s="6"/>
      <c r="C434" s="6"/>
      <c r="D434" s="68"/>
    </row>
    <row r="435" spans="1:4">
      <c r="A435" s="6"/>
      <c r="B435" s="6"/>
      <c r="C435" s="6"/>
      <c r="D435" s="68"/>
    </row>
    <row r="436" spans="1:4">
      <c r="A436" s="6"/>
      <c r="B436" s="6"/>
      <c r="C436" s="6"/>
      <c r="D436" s="68"/>
    </row>
    <row r="437" spans="1:4">
      <c r="A437" s="6"/>
      <c r="B437" s="6"/>
      <c r="C437" s="6"/>
      <c r="D437" s="68"/>
    </row>
    <row r="438" spans="1:4">
      <c r="A438" s="6"/>
      <c r="B438" s="6"/>
      <c r="C438" s="6"/>
      <c r="D438" s="68"/>
    </row>
    <row r="439" spans="1:4">
      <c r="A439" s="6"/>
      <c r="B439" s="6"/>
      <c r="C439" s="6"/>
      <c r="D439" s="68"/>
    </row>
    <row r="440" spans="1:4">
      <c r="A440" s="6"/>
      <c r="B440" s="6"/>
      <c r="C440" s="6"/>
      <c r="D440" s="68"/>
    </row>
    <row r="441" spans="1:4">
      <c r="A441" s="6"/>
      <c r="B441" s="6"/>
      <c r="C441" s="6"/>
      <c r="D441" s="68"/>
    </row>
    <row r="442" spans="1:4">
      <c r="A442" s="6"/>
      <c r="B442" s="6"/>
      <c r="C442" s="6"/>
      <c r="D442" s="68"/>
    </row>
    <row r="443" spans="1:4">
      <c r="A443" s="6"/>
      <c r="B443" s="6"/>
      <c r="C443" s="6"/>
      <c r="D443" s="68"/>
    </row>
    <row r="444" spans="1:4">
      <c r="A444" s="6"/>
      <c r="B444" s="6"/>
      <c r="C444" s="6"/>
      <c r="D444" s="68"/>
    </row>
    <row r="445" spans="1:4">
      <c r="A445" s="6"/>
      <c r="B445" s="6"/>
      <c r="C445" s="6"/>
      <c r="D445" s="68"/>
    </row>
    <row r="446" spans="1:4">
      <c r="A446" s="6"/>
      <c r="B446" s="6"/>
      <c r="C446" s="6"/>
      <c r="D446" s="68"/>
    </row>
    <row r="447" spans="1:4">
      <c r="A447" s="6"/>
      <c r="B447" s="6"/>
      <c r="C447" s="6"/>
      <c r="D447" s="68"/>
    </row>
    <row r="448" spans="1:4">
      <c r="A448" s="6"/>
      <c r="B448" s="6"/>
      <c r="C448" s="6"/>
      <c r="D448" s="68"/>
    </row>
    <row r="449" spans="1:4">
      <c r="A449" s="6"/>
      <c r="B449" s="6"/>
      <c r="C449" s="6"/>
      <c r="D449" s="68"/>
    </row>
    <row r="450" spans="1:4">
      <c r="A450" s="6"/>
      <c r="B450" s="6"/>
      <c r="C450" s="6"/>
      <c r="D450" s="68"/>
    </row>
    <row r="451" spans="1:4">
      <c r="A451" s="6"/>
      <c r="B451" s="6"/>
      <c r="C451" s="6"/>
      <c r="D451" s="68"/>
    </row>
    <row r="452" spans="1:4">
      <c r="A452" s="6"/>
      <c r="B452" s="6"/>
      <c r="C452" s="6"/>
      <c r="D452" s="68"/>
    </row>
    <row r="453" spans="1:4">
      <c r="A453" s="6"/>
      <c r="B453" s="6"/>
      <c r="C453" s="6"/>
      <c r="D453" s="68"/>
    </row>
    <row r="454" spans="1:4">
      <c r="A454" s="6"/>
      <c r="B454" s="6"/>
      <c r="C454" s="6"/>
      <c r="D454" s="68"/>
    </row>
    <row r="455" spans="1:4">
      <c r="A455" s="6"/>
      <c r="B455" s="6"/>
      <c r="C455" s="6"/>
      <c r="D455" s="68"/>
    </row>
    <row r="456" spans="1:4">
      <c r="A456" s="6"/>
      <c r="B456" s="6"/>
      <c r="C456" s="6"/>
      <c r="D456" s="68"/>
    </row>
    <row r="457" spans="1:4">
      <c r="A457" s="6"/>
      <c r="B457" s="6"/>
      <c r="C457" s="6"/>
      <c r="D457" s="68"/>
    </row>
    <row r="458" spans="1:4">
      <c r="A458" s="6"/>
      <c r="B458" s="6"/>
      <c r="C458" s="6"/>
      <c r="D458" s="68"/>
    </row>
    <row r="459" spans="1:4">
      <c r="A459" s="6"/>
      <c r="B459" s="6"/>
      <c r="C459" s="6"/>
      <c r="D459" s="68"/>
    </row>
    <row r="460" spans="1:4">
      <c r="A460" s="6"/>
      <c r="B460" s="6"/>
      <c r="C460" s="6"/>
      <c r="D460" s="68"/>
    </row>
    <row r="461" spans="1:4">
      <c r="A461" s="6"/>
      <c r="B461" s="6"/>
      <c r="C461" s="6"/>
      <c r="D461" s="68"/>
    </row>
    <row r="462" spans="1:4">
      <c r="A462" s="6"/>
      <c r="B462" s="6"/>
      <c r="C462" s="6"/>
      <c r="D462" s="68"/>
    </row>
    <row r="463" spans="1:4">
      <c r="A463" s="6"/>
      <c r="B463" s="6"/>
      <c r="C463" s="6"/>
      <c r="D463" s="68"/>
    </row>
    <row r="464" spans="1:4">
      <c r="A464" s="6"/>
      <c r="B464" s="6"/>
      <c r="C464" s="6"/>
      <c r="D464" s="68"/>
    </row>
    <row r="465" spans="1:4">
      <c r="A465" s="6"/>
      <c r="B465" s="6"/>
      <c r="C465" s="6"/>
      <c r="D465" s="68"/>
    </row>
    <row r="466" spans="1:4">
      <c r="A466" s="6"/>
      <c r="B466" s="6"/>
      <c r="C466" s="6"/>
      <c r="D466" s="68"/>
    </row>
    <row r="467" spans="1:4">
      <c r="A467" s="6"/>
      <c r="B467" s="6"/>
      <c r="C467" s="6"/>
      <c r="D467" s="68"/>
    </row>
    <row r="468" spans="1:4">
      <c r="A468" s="6"/>
      <c r="B468" s="6"/>
      <c r="C468" s="6"/>
      <c r="D468" s="68"/>
    </row>
    <row r="469" spans="1:4">
      <c r="A469" s="6"/>
      <c r="B469" s="6"/>
      <c r="C469" s="6"/>
      <c r="D469" s="68"/>
    </row>
    <row r="470" spans="1:4">
      <c r="A470" s="6"/>
      <c r="B470" s="6"/>
      <c r="C470" s="6"/>
      <c r="D470" s="68"/>
    </row>
    <row r="471" spans="1:4">
      <c r="A471" s="6"/>
      <c r="B471" s="6"/>
      <c r="C471" s="6"/>
      <c r="D471" s="68"/>
    </row>
    <row r="472" spans="1:4">
      <c r="A472" s="6"/>
      <c r="B472" s="6"/>
      <c r="C472" s="6"/>
      <c r="D472" s="68"/>
    </row>
    <row r="473" spans="1:4">
      <c r="A473" s="6"/>
      <c r="B473" s="6"/>
      <c r="C473" s="6"/>
      <c r="D473" s="68"/>
    </row>
    <row r="474" spans="1:4">
      <c r="A474" s="6"/>
      <c r="B474" s="6"/>
      <c r="C474" s="6"/>
      <c r="D474" s="68"/>
    </row>
    <row r="475" spans="1:4">
      <c r="A475" s="6"/>
      <c r="B475" s="6"/>
      <c r="C475" s="6"/>
      <c r="D475" s="68"/>
    </row>
    <row r="476" spans="1:4">
      <c r="A476" s="6"/>
      <c r="B476" s="6"/>
      <c r="C476" s="6"/>
      <c r="D476" s="68"/>
    </row>
    <row r="477" spans="1:4">
      <c r="A477" s="6"/>
      <c r="B477" s="6"/>
      <c r="C477" s="6"/>
      <c r="D477" s="68"/>
    </row>
    <row r="478" spans="1:4">
      <c r="A478" s="6"/>
      <c r="B478" s="6"/>
      <c r="C478" s="6"/>
      <c r="D478" s="68"/>
    </row>
    <row r="479" spans="1:4">
      <c r="A479" s="6"/>
      <c r="B479" s="6"/>
      <c r="C479" s="6"/>
      <c r="D479" s="68"/>
    </row>
    <row r="480" spans="1:4">
      <c r="A480" s="6"/>
      <c r="B480" s="6"/>
      <c r="C480" s="6"/>
      <c r="D480" s="68"/>
    </row>
    <row r="481" spans="1:4">
      <c r="A481" s="6"/>
      <c r="B481" s="6"/>
      <c r="C481" s="6"/>
      <c r="D481" s="68"/>
    </row>
    <row r="482" spans="1:4">
      <c r="A482" s="6"/>
      <c r="B482" s="6"/>
      <c r="C482" s="6"/>
      <c r="D482" s="68"/>
    </row>
    <row r="483" spans="1:4">
      <c r="A483" s="6"/>
      <c r="B483" s="6"/>
      <c r="C483" s="6"/>
      <c r="D483" s="68"/>
    </row>
    <row r="484" spans="1:4">
      <c r="A484" s="6"/>
      <c r="B484" s="6"/>
      <c r="C484" s="6"/>
      <c r="D484" s="68"/>
    </row>
    <row r="485" spans="1:4">
      <c r="A485" s="6"/>
      <c r="B485" s="6"/>
      <c r="C485" s="6"/>
      <c r="D485" s="68"/>
    </row>
    <row r="486" spans="1:4">
      <c r="A486" s="6"/>
      <c r="B486" s="6"/>
      <c r="C486" s="6"/>
      <c r="D486" s="68"/>
    </row>
    <row r="487" spans="1:4">
      <c r="A487" s="6"/>
      <c r="B487" s="6"/>
      <c r="C487" s="6"/>
      <c r="D487" s="68"/>
    </row>
    <row r="488" spans="1:4">
      <c r="A488" s="6"/>
      <c r="B488" s="6"/>
      <c r="C488" s="6"/>
      <c r="D488" s="68"/>
    </row>
    <row r="489" spans="1:4">
      <c r="A489" s="6"/>
      <c r="B489" s="6"/>
      <c r="C489" s="6"/>
      <c r="D489" s="68"/>
    </row>
    <row r="490" spans="1:4">
      <c r="A490" s="6"/>
      <c r="B490" s="6"/>
      <c r="C490" s="6"/>
      <c r="D490" s="68"/>
    </row>
    <row r="491" spans="1:4">
      <c r="A491" s="6"/>
      <c r="B491" s="6"/>
      <c r="C491" s="6"/>
      <c r="D491" s="68"/>
    </row>
    <row r="492" spans="1:4">
      <c r="A492" s="6"/>
      <c r="B492" s="6"/>
      <c r="C492" s="6"/>
      <c r="D492" s="68"/>
    </row>
    <row r="493" spans="1:4">
      <c r="A493" s="6"/>
      <c r="B493" s="6"/>
      <c r="C493" s="6"/>
      <c r="D493" s="68"/>
    </row>
    <row r="494" spans="1:4">
      <c r="A494" s="6"/>
      <c r="B494" s="6"/>
      <c r="C494" s="6"/>
      <c r="D494" s="68"/>
    </row>
    <row r="495" spans="1:4">
      <c r="A495" s="6"/>
      <c r="B495" s="6"/>
      <c r="C495" s="6"/>
      <c r="D495" s="68"/>
    </row>
    <row r="496" spans="1:4">
      <c r="A496" s="6"/>
      <c r="B496" s="6"/>
      <c r="C496" s="6"/>
      <c r="D496" s="68"/>
    </row>
    <row r="497" spans="1:4">
      <c r="A497" s="6"/>
      <c r="B497" s="6"/>
      <c r="C497" s="6"/>
      <c r="D497" s="68"/>
    </row>
    <row r="498" spans="1:4">
      <c r="A498" s="6"/>
      <c r="B498" s="6"/>
      <c r="C498" s="6"/>
      <c r="D498" s="68"/>
    </row>
    <row r="499" spans="1:4">
      <c r="A499" s="6"/>
      <c r="B499" s="6"/>
      <c r="C499" s="6"/>
      <c r="D499" s="68"/>
    </row>
    <row r="500" spans="1:4">
      <c r="A500" s="6"/>
      <c r="B500" s="6"/>
      <c r="C500" s="6"/>
      <c r="D500" s="68"/>
    </row>
    <row r="501" spans="1:4">
      <c r="A501" s="6"/>
      <c r="B501" s="6"/>
      <c r="C501" s="6"/>
      <c r="D501" s="68"/>
    </row>
    <row r="502" spans="1:4">
      <c r="A502" s="6"/>
      <c r="B502" s="6"/>
      <c r="C502" s="6"/>
      <c r="D502" s="68"/>
    </row>
    <row r="503" spans="1:4">
      <c r="A503" s="6"/>
      <c r="B503" s="6"/>
      <c r="C503" s="6"/>
      <c r="D503" s="68"/>
    </row>
    <row r="504" spans="1:4">
      <c r="A504" s="6"/>
      <c r="B504" s="6"/>
      <c r="C504" s="6"/>
      <c r="D504" s="68"/>
    </row>
    <row r="505" spans="1:4">
      <c r="A505" s="6"/>
      <c r="B505" s="6"/>
      <c r="C505" s="6"/>
      <c r="D505" s="68"/>
    </row>
    <row r="506" spans="1:4">
      <c r="A506" s="6"/>
      <c r="B506" s="6"/>
      <c r="C506" s="6"/>
      <c r="D506" s="68"/>
    </row>
    <row r="507" spans="1:4">
      <c r="A507" s="6"/>
      <c r="B507" s="6"/>
      <c r="C507" s="6"/>
      <c r="D507" s="68"/>
    </row>
    <row r="508" spans="1:4">
      <c r="A508" s="6"/>
      <c r="B508" s="6"/>
      <c r="C508" s="6"/>
      <c r="D508" s="68"/>
    </row>
    <row r="509" spans="1:4">
      <c r="A509" s="6"/>
      <c r="B509" s="6"/>
      <c r="C509" s="6"/>
      <c r="D509" s="68"/>
    </row>
    <row r="510" spans="1:4">
      <c r="A510" s="6"/>
      <c r="B510" s="6"/>
      <c r="C510" s="6"/>
      <c r="D510" s="68"/>
    </row>
    <row r="511" spans="1:4">
      <c r="A511" s="6"/>
      <c r="B511" s="6"/>
      <c r="C511" s="6"/>
      <c r="D511" s="68"/>
    </row>
    <row r="512" spans="1:4">
      <c r="A512" s="6"/>
      <c r="B512" s="6"/>
      <c r="C512" s="6"/>
      <c r="D512" s="68"/>
    </row>
    <row r="513" spans="1:4">
      <c r="A513" s="6"/>
      <c r="B513" s="6"/>
      <c r="C513" s="6"/>
      <c r="D513" s="68"/>
    </row>
    <row r="514" spans="1:4">
      <c r="A514" s="6"/>
      <c r="B514" s="6"/>
      <c r="C514" s="6"/>
      <c r="D514" s="68"/>
    </row>
    <row r="515" spans="1:4">
      <c r="A515" s="6"/>
      <c r="B515" s="6"/>
      <c r="C515" s="6"/>
      <c r="D515" s="68"/>
    </row>
    <row r="516" spans="1:4">
      <c r="A516" s="6"/>
      <c r="B516" s="6"/>
      <c r="C516" s="6"/>
      <c r="D516" s="68"/>
    </row>
    <row r="517" spans="1:4">
      <c r="A517" s="6"/>
      <c r="B517" s="6"/>
      <c r="C517" s="6"/>
      <c r="D517" s="68"/>
    </row>
    <row r="518" spans="1:4">
      <c r="A518" s="6"/>
      <c r="B518" s="6"/>
      <c r="C518" s="6"/>
      <c r="D518" s="68"/>
    </row>
    <row r="519" spans="1:4">
      <c r="A519" s="6"/>
      <c r="B519" s="6"/>
      <c r="C519" s="6"/>
      <c r="D519" s="68"/>
    </row>
    <row r="520" spans="1:4">
      <c r="A520" s="6"/>
      <c r="B520" s="6"/>
      <c r="C520" s="6"/>
      <c r="D520" s="68"/>
    </row>
    <row r="521" spans="1:4">
      <c r="A521" s="6"/>
      <c r="B521" s="6"/>
      <c r="C521" s="6"/>
      <c r="D521" s="68"/>
    </row>
    <row r="522" spans="1:4">
      <c r="A522" s="6"/>
      <c r="B522" s="6"/>
      <c r="C522" s="6"/>
      <c r="D522" s="68"/>
    </row>
    <row r="523" spans="1:4">
      <c r="A523" s="6"/>
      <c r="B523" s="6"/>
      <c r="C523" s="6"/>
      <c r="D523" s="68"/>
    </row>
    <row r="524" spans="1:4">
      <c r="A524" s="6"/>
      <c r="B524" s="6"/>
      <c r="C524" s="6"/>
      <c r="D524" s="68"/>
    </row>
    <row r="525" spans="1:4">
      <c r="A525" s="6"/>
      <c r="B525" s="6"/>
      <c r="C525" s="6"/>
      <c r="D525" s="68"/>
    </row>
    <row r="526" spans="1:4">
      <c r="A526" s="6"/>
      <c r="B526" s="6"/>
      <c r="C526" s="6"/>
      <c r="D526" s="68"/>
    </row>
    <row r="527" spans="1:4">
      <c r="A527" s="6"/>
      <c r="B527" s="6"/>
      <c r="C527" s="6"/>
      <c r="D527" s="68"/>
    </row>
    <row r="528" spans="1:4">
      <c r="A528" s="6"/>
      <c r="B528" s="6"/>
      <c r="C528" s="6"/>
      <c r="D528" s="68"/>
    </row>
    <row r="529" spans="1:4">
      <c r="A529" s="6"/>
      <c r="B529" s="6"/>
      <c r="C529" s="6"/>
      <c r="D529" s="68"/>
    </row>
    <row r="530" spans="1:4">
      <c r="A530" s="6"/>
      <c r="B530" s="6"/>
      <c r="C530" s="6"/>
      <c r="D530" s="68"/>
    </row>
    <row r="531" spans="1:4">
      <c r="A531" s="6"/>
      <c r="B531" s="6"/>
      <c r="C531" s="6"/>
      <c r="D531" s="68"/>
    </row>
    <row r="532" spans="1:4">
      <c r="A532" s="6"/>
      <c r="B532" s="6"/>
      <c r="C532" s="6"/>
      <c r="D532" s="68"/>
    </row>
    <row r="533" spans="1:4">
      <c r="A533" s="6"/>
      <c r="B533" s="6"/>
      <c r="C533" s="6"/>
      <c r="D533" s="68"/>
    </row>
    <row r="534" spans="1:4">
      <c r="A534" s="6"/>
      <c r="B534" s="6"/>
      <c r="C534" s="6"/>
      <c r="D534" s="68"/>
    </row>
    <row r="535" spans="1:4">
      <c r="A535" s="6"/>
      <c r="B535" s="6"/>
      <c r="C535" s="6"/>
      <c r="D535" s="68"/>
    </row>
    <row r="536" spans="1:4">
      <c r="A536" s="6"/>
      <c r="B536" s="6"/>
      <c r="C536" s="6"/>
      <c r="D536" s="68"/>
    </row>
    <row r="537" spans="1:4">
      <c r="A537" s="6"/>
      <c r="B537" s="6"/>
      <c r="C537" s="6"/>
      <c r="D537" s="68"/>
    </row>
    <row r="538" spans="1:4">
      <c r="A538" s="6"/>
      <c r="B538" s="6"/>
      <c r="C538" s="6"/>
      <c r="D538" s="68"/>
    </row>
    <row r="539" spans="1:4">
      <c r="A539" s="6"/>
      <c r="B539" s="6"/>
      <c r="C539" s="6"/>
      <c r="D539" s="68"/>
    </row>
    <row r="540" spans="1:4">
      <c r="A540" s="6"/>
      <c r="B540" s="6"/>
      <c r="C540" s="6"/>
      <c r="D540" s="68"/>
    </row>
    <row r="541" spans="1:4">
      <c r="A541" s="6"/>
      <c r="B541" s="6"/>
      <c r="C541" s="6"/>
      <c r="D541" s="68"/>
    </row>
    <row r="542" spans="1:4">
      <c r="A542" s="6"/>
      <c r="B542" s="6"/>
      <c r="C542" s="6"/>
      <c r="D542" s="68"/>
    </row>
    <row r="543" spans="1:4">
      <c r="A543" s="6"/>
      <c r="B543" s="6"/>
      <c r="C543" s="6"/>
      <c r="D543" s="68"/>
    </row>
    <row r="544" spans="1:4">
      <c r="A544" s="6"/>
      <c r="B544" s="6"/>
      <c r="C544" s="6"/>
      <c r="D544" s="68"/>
    </row>
    <row r="545" spans="1:4">
      <c r="A545" s="6"/>
      <c r="B545" s="6"/>
      <c r="C545" s="6"/>
      <c r="D545" s="68"/>
    </row>
    <row r="546" spans="1:4">
      <c r="A546" s="6"/>
      <c r="B546" s="6"/>
      <c r="C546" s="6"/>
      <c r="D546" s="68"/>
    </row>
    <row r="547" spans="1:4">
      <c r="A547" s="6"/>
      <c r="B547" s="6"/>
      <c r="C547" s="6"/>
      <c r="D547" s="68"/>
    </row>
    <row r="548" spans="1:4">
      <c r="A548" s="6"/>
      <c r="B548" s="6"/>
      <c r="C548" s="6"/>
      <c r="D548" s="68"/>
    </row>
    <row r="549" spans="1:4">
      <c r="A549" s="6"/>
      <c r="B549" s="6"/>
      <c r="C549" s="6"/>
      <c r="D549" s="68"/>
    </row>
    <row r="550" spans="1:4">
      <c r="A550" s="6"/>
      <c r="B550" s="6"/>
      <c r="C550" s="6"/>
      <c r="D550" s="68"/>
    </row>
    <row r="551" spans="1:4">
      <c r="A551" s="6"/>
      <c r="B551" s="6"/>
      <c r="C551" s="6"/>
      <c r="D551" s="68"/>
    </row>
    <row r="552" spans="1:4">
      <c r="A552" s="6"/>
      <c r="B552" s="6"/>
      <c r="C552" s="6"/>
      <c r="D552" s="68"/>
    </row>
    <row r="553" spans="1:4">
      <c r="A553" s="6"/>
      <c r="B553" s="6"/>
      <c r="C553" s="6"/>
      <c r="D553" s="68"/>
    </row>
    <row r="554" spans="1:4">
      <c r="A554" s="6"/>
      <c r="B554" s="6"/>
      <c r="C554" s="6"/>
      <c r="D554" s="68"/>
    </row>
    <row r="555" spans="1:4">
      <c r="A555" s="6"/>
      <c r="B555" s="6"/>
      <c r="C555" s="6"/>
      <c r="D555" s="68"/>
    </row>
    <row r="556" spans="1:4">
      <c r="A556" s="6"/>
      <c r="B556" s="6"/>
      <c r="C556" s="6"/>
      <c r="D556" s="68"/>
    </row>
    <row r="557" spans="1:4">
      <c r="A557" s="6"/>
      <c r="B557" s="6"/>
      <c r="C557" s="6"/>
      <c r="D557" s="68"/>
    </row>
    <row r="558" spans="1:4">
      <c r="A558" s="6"/>
      <c r="B558" s="6"/>
      <c r="C558" s="6"/>
      <c r="D558" s="68"/>
    </row>
    <row r="559" spans="1:4">
      <c r="A559" s="6"/>
      <c r="B559" s="6"/>
      <c r="C559" s="6"/>
      <c r="D559" s="68"/>
    </row>
    <row r="560" spans="1:4">
      <c r="A560" s="6"/>
      <c r="B560" s="6"/>
      <c r="C560" s="6"/>
      <c r="D560" s="68"/>
    </row>
    <row r="561" spans="1:4">
      <c r="A561" s="6"/>
      <c r="B561" s="6"/>
      <c r="C561" s="6"/>
      <c r="D561" s="68"/>
    </row>
    <row r="562" spans="1:4">
      <c r="A562" s="6"/>
      <c r="B562" s="6"/>
      <c r="C562" s="6"/>
      <c r="D562" s="68"/>
    </row>
    <row r="563" spans="1:4">
      <c r="A563" s="6"/>
      <c r="B563" s="6"/>
      <c r="C563" s="6"/>
      <c r="D563" s="68"/>
    </row>
    <row r="564" spans="1:4">
      <c r="A564" s="6"/>
      <c r="B564" s="6"/>
      <c r="C564" s="6"/>
      <c r="D564" s="68"/>
    </row>
    <row r="565" spans="1:4">
      <c r="A565" s="6"/>
      <c r="B565" s="6"/>
      <c r="C565" s="6"/>
      <c r="D565" s="68"/>
    </row>
    <row r="566" spans="1:4">
      <c r="A566" s="6"/>
      <c r="B566" s="6"/>
      <c r="C566" s="6"/>
      <c r="D566" s="68"/>
    </row>
    <row r="567" spans="1:4">
      <c r="A567" s="6"/>
      <c r="B567" s="6"/>
      <c r="C567" s="6"/>
      <c r="D567" s="68"/>
    </row>
    <row r="568" spans="1:4">
      <c r="A568" s="6"/>
      <c r="B568" s="6"/>
      <c r="C568" s="6"/>
      <c r="D568" s="68"/>
    </row>
    <row r="569" spans="1:4">
      <c r="A569" s="6"/>
      <c r="B569" s="6"/>
      <c r="C569" s="6"/>
      <c r="D569" s="68"/>
    </row>
    <row r="570" spans="1:4">
      <c r="A570" s="6"/>
      <c r="B570" s="6"/>
      <c r="C570" s="6"/>
      <c r="D570" s="68"/>
    </row>
    <row r="571" spans="1:4">
      <c r="A571" s="6"/>
      <c r="B571" s="6"/>
      <c r="C571" s="6"/>
      <c r="D571" s="68"/>
    </row>
    <row r="572" spans="1:4">
      <c r="A572" s="6"/>
      <c r="B572" s="6"/>
      <c r="C572" s="6"/>
      <c r="D572" s="68"/>
    </row>
    <row r="573" spans="1:4">
      <c r="A573" s="6"/>
      <c r="B573" s="6"/>
      <c r="C573" s="6"/>
      <c r="D573" s="68"/>
    </row>
    <row r="574" spans="1:4">
      <c r="A574" s="6"/>
      <c r="B574" s="6"/>
      <c r="C574" s="6"/>
      <c r="D574" s="68"/>
    </row>
    <row r="575" spans="1:4">
      <c r="A575" s="6"/>
      <c r="B575" s="6"/>
      <c r="C575" s="6"/>
      <c r="D575" s="68"/>
    </row>
    <row r="576" spans="1:4">
      <c r="A576" s="6"/>
      <c r="B576" s="6"/>
      <c r="C576" s="6"/>
      <c r="D576" s="68"/>
    </row>
    <row r="577" spans="1:4">
      <c r="A577" s="6"/>
      <c r="B577" s="6"/>
      <c r="C577" s="6"/>
      <c r="D577" s="68"/>
    </row>
    <row r="578" spans="1:4">
      <c r="A578" s="6"/>
      <c r="B578" s="6"/>
      <c r="C578" s="6"/>
      <c r="D578" s="68"/>
    </row>
    <row r="579" spans="1:4">
      <c r="A579" s="6"/>
      <c r="B579" s="6"/>
      <c r="C579" s="6"/>
      <c r="D579" s="68"/>
    </row>
    <row r="580" spans="1:4">
      <c r="A580" s="6"/>
      <c r="B580" s="6"/>
      <c r="C580" s="6"/>
      <c r="D580" s="68"/>
    </row>
    <row r="581" spans="1:4">
      <c r="A581" s="6"/>
      <c r="B581" s="6"/>
      <c r="C581" s="6"/>
      <c r="D581" s="68"/>
    </row>
    <row r="582" spans="1:4">
      <c r="A582" s="6"/>
      <c r="B582" s="6"/>
      <c r="C582" s="6"/>
      <c r="D582" s="68"/>
    </row>
    <row r="583" spans="1:4">
      <c r="A583" s="6"/>
      <c r="B583" s="6"/>
      <c r="C583" s="6"/>
      <c r="D583" s="68"/>
    </row>
    <row r="584" spans="1:4">
      <c r="A584" s="6"/>
      <c r="B584" s="6"/>
      <c r="C584" s="6"/>
      <c r="D584" s="68"/>
    </row>
    <row r="585" spans="1:4">
      <c r="A585" s="6"/>
      <c r="B585" s="6"/>
      <c r="C585" s="6"/>
      <c r="D585" s="68"/>
    </row>
    <row r="586" spans="1:4">
      <c r="A586" s="6"/>
      <c r="B586" s="6"/>
      <c r="C586" s="6"/>
      <c r="D586" s="68"/>
    </row>
    <row r="587" spans="1:4">
      <c r="A587" s="6"/>
      <c r="B587" s="6"/>
      <c r="C587" s="6"/>
      <c r="D587" s="68"/>
    </row>
    <row r="588" spans="1:4">
      <c r="A588" s="6"/>
      <c r="B588" s="6"/>
      <c r="C588" s="6"/>
      <c r="D588" s="68"/>
    </row>
    <row r="589" spans="1:4">
      <c r="A589" s="6"/>
      <c r="B589" s="6"/>
      <c r="C589" s="6"/>
      <c r="D589" s="68"/>
    </row>
    <row r="590" spans="1:4">
      <c r="A590" s="6"/>
      <c r="B590" s="6"/>
      <c r="C590" s="6"/>
      <c r="D590" s="68"/>
    </row>
    <row r="591" spans="1:4">
      <c r="A591" s="6"/>
      <c r="B591" s="6"/>
      <c r="C591" s="6"/>
      <c r="D591" s="68"/>
    </row>
    <row r="592" spans="1:4">
      <c r="A592" s="6"/>
      <c r="B592" s="6"/>
      <c r="C592" s="6"/>
      <c r="D592" s="68"/>
    </row>
    <row r="593" spans="1:4">
      <c r="A593" s="6"/>
      <c r="B593" s="6"/>
      <c r="C593" s="6"/>
      <c r="D593" s="68"/>
    </row>
    <row r="594" spans="1:4">
      <c r="A594" s="6"/>
      <c r="B594" s="6"/>
      <c r="C594" s="6"/>
      <c r="D594" s="68"/>
    </row>
    <row r="595" spans="1:4">
      <c r="A595" s="6"/>
      <c r="B595" s="6"/>
      <c r="C595" s="6"/>
      <c r="D595" s="68"/>
    </row>
    <row r="596" spans="1:4">
      <c r="A596" s="6"/>
      <c r="B596" s="6"/>
      <c r="C596" s="6"/>
      <c r="D596" s="68"/>
    </row>
    <row r="597" spans="1:4">
      <c r="A597" s="6"/>
      <c r="B597" s="6"/>
      <c r="C597" s="6"/>
      <c r="D597" s="68"/>
    </row>
    <row r="598" spans="1:4">
      <c r="A598" s="6"/>
      <c r="B598" s="6"/>
      <c r="C598" s="6"/>
      <c r="D598" s="68"/>
    </row>
    <row r="599" spans="1:4">
      <c r="A599" s="6"/>
      <c r="B599" s="6"/>
      <c r="C599" s="6"/>
      <c r="D599" s="68"/>
    </row>
    <row r="600" spans="1:4">
      <c r="A600" s="6"/>
      <c r="B600" s="6"/>
      <c r="C600" s="6"/>
      <c r="D600" s="68"/>
    </row>
    <row r="601" spans="1:4">
      <c r="A601" s="6"/>
      <c r="B601" s="6"/>
      <c r="C601" s="6"/>
      <c r="D601" s="68"/>
    </row>
    <row r="602" spans="1:4">
      <c r="A602" s="6"/>
      <c r="B602" s="6"/>
      <c r="C602" s="6"/>
      <c r="D602" s="68"/>
    </row>
    <row r="603" spans="1:4">
      <c r="A603" s="6"/>
      <c r="B603" s="6"/>
      <c r="C603" s="6"/>
      <c r="D603" s="68"/>
    </row>
    <row r="604" spans="1:4">
      <c r="A604" s="6"/>
      <c r="B604" s="6"/>
      <c r="C604" s="6"/>
      <c r="D604" s="68"/>
    </row>
    <row r="605" spans="1:4">
      <c r="A605" s="6"/>
      <c r="B605" s="6"/>
      <c r="C605" s="6"/>
      <c r="D605" s="68"/>
    </row>
    <row r="606" spans="1:4">
      <c r="A606" s="6"/>
      <c r="B606" s="6"/>
      <c r="C606" s="6"/>
      <c r="D606" s="68"/>
    </row>
    <row r="607" spans="1:4">
      <c r="A607" s="6"/>
      <c r="B607" s="6"/>
      <c r="C607" s="6"/>
      <c r="D607" s="68"/>
    </row>
    <row r="608" spans="1:4">
      <c r="A608" s="6"/>
      <c r="B608" s="6"/>
      <c r="C608" s="6"/>
      <c r="D608" s="68"/>
    </row>
    <row r="609" spans="1:4">
      <c r="A609" s="6"/>
      <c r="B609" s="6"/>
      <c r="C609" s="6"/>
      <c r="D609" s="68"/>
    </row>
    <row r="610" spans="1:4">
      <c r="A610" s="6"/>
      <c r="B610" s="6"/>
      <c r="C610" s="6"/>
      <c r="D610" s="68"/>
    </row>
    <row r="611" spans="1:4">
      <c r="A611" s="6"/>
      <c r="B611" s="6"/>
      <c r="C611" s="6"/>
      <c r="D611" s="68"/>
    </row>
    <row r="612" spans="1:4">
      <c r="A612" s="6"/>
      <c r="B612" s="6"/>
      <c r="C612" s="6"/>
      <c r="D612" s="68"/>
    </row>
    <row r="613" spans="1:4">
      <c r="A613" s="6"/>
      <c r="B613" s="6"/>
      <c r="C613" s="6"/>
      <c r="D613" s="68"/>
    </row>
    <row r="614" spans="1:4">
      <c r="A614" s="6"/>
      <c r="B614" s="6"/>
      <c r="C614" s="6"/>
      <c r="D614" s="68"/>
    </row>
    <row r="615" spans="1:4">
      <c r="A615" s="6"/>
      <c r="B615" s="6"/>
      <c r="C615" s="6"/>
      <c r="D615" s="68"/>
    </row>
    <row r="616" spans="1:4">
      <c r="A616" s="6"/>
      <c r="B616" s="6"/>
      <c r="C616" s="6"/>
      <c r="D616" s="68"/>
    </row>
    <row r="617" spans="1:4">
      <c r="A617" s="6"/>
      <c r="B617" s="6"/>
      <c r="C617" s="6"/>
      <c r="D617" s="68"/>
    </row>
    <row r="618" spans="1:4">
      <c r="A618" s="6"/>
      <c r="B618" s="6"/>
      <c r="C618" s="6"/>
      <c r="D618" s="68"/>
    </row>
    <row r="619" spans="1:4">
      <c r="A619" s="6"/>
      <c r="B619" s="6"/>
      <c r="C619" s="6"/>
      <c r="D619" s="68"/>
    </row>
    <row r="620" spans="1:4">
      <c r="A620" s="6"/>
      <c r="B620" s="6"/>
      <c r="C620" s="6"/>
      <c r="D620" s="68"/>
    </row>
    <row r="621" spans="1:4">
      <c r="A621" s="6"/>
      <c r="B621" s="6"/>
      <c r="C621" s="6"/>
      <c r="D621" s="68"/>
    </row>
    <row r="622" spans="1:4">
      <c r="A622" s="6"/>
      <c r="B622" s="6"/>
      <c r="C622" s="6"/>
      <c r="D622" s="68"/>
    </row>
    <row r="623" spans="1:4">
      <c r="A623" s="6"/>
      <c r="B623" s="6"/>
      <c r="C623" s="6"/>
      <c r="D623" s="68"/>
    </row>
    <row r="624" spans="1:4">
      <c r="A624" s="6"/>
      <c r="B624" s="6"/>
      <c r="C624" s="6"/>
      <c r="D624" s="68"/>
    </row>
    <row r="625" spans="1:4">
      <c r="A625" s="6"/>
      <c r="B625" s="6"/>
      <c r="C625" s="6"/>
      <c r="D625" s="68"/>
    </row>
    <row r="626" spans="1:4">
      <c r="A626" s="6"/>
      <c r="B626" s="6"/>
      <c r="C626" s="6"/>
      <c r="D626" s="68"/>
    </row>
    <row r="627" spans="1:4">
      <c r="A627" s="6"/>
      <c r="B627" s="6"/>
      <c r="C627" s="6"/>
      <c r="D627" s="68"/>
    </row>
    <row r="628" spans="1:4">
      <c r="A628" s="6"/>
      <c r="B628" s="6"/>
      <c r="C628" s="6"/>
      <c r="D628" s="68"/>
    </row>
    <row r="629" spans="1:4">
      <c r="A629" s="6"/>
      <c r="B629" s="6"/>
      <c r="C629" s="6"/>
      <c r="D629" s="68"/>
    </row>
    <row r="630" spans="1:4">
      <c r="A630" s="6"/>
      <c r="B630" s="6"/>
      <c r="C630" s="6"/>
      <c r="D630" s="68"/>
    </row>
    <row r="631" spans="1:4">
      <c r="A631" s="6"/>
      <c r="B631" s="6"/>
      <c r="C631" s="6"/>
      <c r="D631" s="68"/>
    </row>
    <row r="632" spans="1:4">
      <c r="A632" s="6"/>
      <c r="B632" s="6"/>
      <c r="C632" s="6"/>
      <c r="D632" s="68"/>
    </row>
    <row r="633" spans="1:4">
      <c r="A633" s="6"/>
      <c r="B633" s="6"/>
      <c r="C633" s="6"/>
      <c r="D633" s="68"/>
    </row>
    <row r="634" spans="1:4">
      <c r="A634" s="6"/>
      <c r="B634" s="6"/>
      <c r="C634" s="6"/>
      <c r="D634" s="68"/>
    </row>
    <row r="635" spans="1:4">
      <c r="A635" s="6"/>
      <c r="B635" s="6"/>
      <c r="C635" s="6"/>
      <c r="D635" s="68"/>
    </row>
    <row r="636" spans="1:4">
      <c r="A636" s="6"/>
      <c r="B636" s="6"/>
      <c r="C636" s="6"/>
      <c r="D636" s="68"/>
    </row>
    <row r="637" spans="1:4">
      <c r="A637" s="6"/>
      <c r="B637" s="6"/>
      <c r="C637" s="6"/>
      <c r="D637" s="68"/>
    </row>
    <row r="638" spans="1:4">
      <c r="A638" s="6"/>
      <c r="B638" s="6"/>
      <c r="C638" s="6"/>
      <c r="D638" s="68"/>
    </row>
    <row r="639" spans="1:4">
      <c r="A639" s="6"/>
      <c r="B639" s="6"/>
      <c r="C639" s="6"/>
      <c r="D639" s="68"/>
    </row>
    <row r="640" spans="1:4">
      <c r="A640" s="6"/>
      <c r="B640" s="6"/>
      <c r="C640" s="6"/>
      <c r="D640" s="68"/>
    </row>
    <row r="641" spans="1:4">
      <c r="A641" s="6"/>
      <c r="B641" s="6"/>
      <c r="C641" s="6"/>
      <c r="D641" s="68"/>
    </row>
    <row r="642" spans="1:4">
      <c r="A642" s="6"/>
      <c r="B642" s="6"/>
      <c r="C642" s="6"/>
      <c r="D642" s="68"/>
    </row>
    <row r="643" spans="1:4">
      <c r="A643" s="6"/>
      <c r="B643" s="6"/>
      <c r="C643" s="6"/>
      <c r="D643" s="68"/>
    </row>
    <row r="644" spans="1:4">
      <c r="A644" s="6"/>
      <c r="B644" s="6"/>
      <c r="C644" s="6"/>
      <c r="D644" s="68"/>
    </row>
    <row r="645" spans="1:4">
      <c r="A645" s="6"/>
      <c r="B645" s="6"/>
      <c r="C645" s="6"/>
      <c r="D645" s="68"/>
    </row>
    <row r="646" spans="1:4">
      <c r="A646" s="6"/>
      <c r="B646" s="6"/>
      <c r="C646" s="6"/>
      <c r="D646" s="68"/>
    </row>
    <row r="647" spans="1:4">
      <c r="A647" s="6"/>
      <c r="B647" s="6"/>
      <c r="C647" s="6"/>
      <c r="D647" s="68"/>
    </row>
    <row r="648" spans="1:4">
      <c r="A648" s="6"/>
      <c r="B648" s="6"/>
      <c r="C648" s="6"/>
      <c r="D648" s="68"/>
    </row>
    <row r="649" spans="1:4">
      <c r="A649" s="6"/>
      <c r="B649" s="6"/>
      <c r="C649" s="6"/>
      <c r="D649" s="68"/>
    </row>
    <row r="650" spans="1:4">
      <c r="A650" s="6"/>
      <c r="B650" s="6"/>
      <c r="C650" s="6"/>
      <c r="D650" s="68"/>
    </row>
    <row r="651" spans="1:4">
      <c r="A651" s="6"/>
      <c r="B651" s="6"/>
      <c r="C651" s="6"/>
      <c r="D651" s="68"/>
    </row>
    <row r="652" spans="1:4">
      <c r="A652" s="6"/>
      <c r="B652" s="6"/>
      <c r="C652" s="6"/>
      <c r="D652" s="68"/>
    </row>
    <row r="653" spans="1:4">
      <c r="A653" s="6"/>
      <c r="B653" s="6"/>
      <c r="C653" s="6"/>
      <c r="D653" s="68"/>
    </row>
    <row r="654" spans="1:4">
      <c r="A654" s="6"/>
      <c r="B654" s="6"/>
      <c r="C654" s="6"/>
      <c r="D654" s="68"/>
    </row>
    <row r="655" spans="1:4">
      <c r="A655" s="6"/>
      <c r="B655" s="6"/>
      <c r="C655" s="6"/>
      <c r="D655" s="68"/>
    </row>
    <row r="656" spans="1:4">
      <c r="A656" s="6"/>
      <c r="B656" s="6"/>
      <c r="C656" s="6"/>
      <c r="D656" s="68"/>
    </row>
    <row r="657" spans="1:4">
      <c r="A657" s="6"/>
      <c r="B657" s="6"/>
      <c r="C657" s="6"/>
      <c r="D657" s="68"/>
    </row>
    <row r="658" spans="1:4">
      <c r="A658" s="6"/>
      <c r="B658" s="6"/>
      <c r="C658" s="6"/>
      <c r="D658" s="68"/>
    </row>
    <row r="659" spans="1:4">
      <c r="A659" s="6"/>
      <c r="B659" s="6"/>
      <c r="C659" s="6"/>
      <c r="D659" s="68"/>
    </row>
    <row r="660" spans="1:4">
      <c r="A660" s="6"/>
      <c r="B660" s="6"/>
      <c r="C660" s="6"/>
      <c r="D660" s="68"/>
    </row>
    <row r="661" spans="1:4">
      <c r="A661" s="6"/>
      <c r="B661" s="6"/>
      <c r="C661" s="6"/>
      <c r="D661" s="68"/>
    </row>
    <row r="662" spans="1:4">
      <c r="A662" s="6"/>
      <c r="B662" s="6"/>
      <c r="C662" s="6"/>
      <c r="D662" s="68"/>
    </row>
    <row r="663" spans="1:4">
      <c r="A663" s="6"/>
      <c r="B663" s="6"/>
      <c r="C663" s="6"/>
      <c r="D663" s="68"/>
    </row>
    <row r="664" spans="1:4">
      <c r="A664" s="6"/>
      <c r="B664" s="6"/>
      <c r="C664" s="6"/>
      <c r="D664" s="68"/>
    </row>
    <row r="665" spans="1:4">
      <c r="A665" s="6"/>
      <c r="B665" s="6"/>
      <c r="C665" s="6"/>
      <c r="D665" s="68"/>
    </row>
    <row r="666" spans="1:4">
      <c r="A666" s="6"/>
      <c r="B666" s="6"/>
      <c r="C666" s="6"/>
      <c r="D666" s="68"/>
    </row>
    <row r="667" spans="1:4">
      <c r="A667" s="6"/>
      <c r="B667" s="6"/>
      <c r="C667" s="6"/>
      <c r="D667" s="68"/>
    </row>
    <row r="668" spans="1:4">
      <c r="A668" s="6"/>
      <c r="B668" s="6"/>
      <c r="C668" s="6"/>
      <c r="D668" s="68"/>
    </row>
    <row r="669" spans="1:4">
      <c r="A669" s="6"/>
      <c r="B669" s="6"/>
      <c r="C669" s="6"/>
      <c r="D669" s="68"/>
    </row>
    <row r="670" spans="1:4">
      <c r="A670" s="6"/>
      <c r="B670" s="6"/>
      <c r="C670" s="6"/>
      <c r="D670" s="68"/>
    </row>
    <row r="671" spans="1:4">
      <c r="A671" s="6"/>
      <c r="B671" s="6"/>
      <c r="C671" s="6"/>
      <c r="D671" s="68"/>
    </row>
    <row r="672" spans="1:4">
      <c r="A672" s="6"/>
      <c r="B672" s="6"/>
      <c r="C672" s="6"/>
      <c r="D672" s="68"/>
    </row>
    <row r="673" spans="1:4">
      <c r="A673" s="6"/>
      <c r="B673" s="6"/>
      <c r="C673" s="6"/>
      <c r="D673" s="68"/>
    </row>
    <row r="674" spans="1:4">
      <c r="A674" s="6"/>
      <c r="B674" s="6"/>
      <c r="C674" s="6"/>
      <c r="D674" s="68"/>
    </row>
    <row r="675" spans="1:4">
      <c r="A675" s="6"/>
      <c r="B675" s="6"/>
      <c r="C675" s="6"/>
      <c r="D675" s="68"/>
    </row>
    <row r="676" spans="1:4">
      <c r="A676" s="6"/>
      <c r="B676" s="6"/>
      <c r="C676" s="6"/>
      <c r="D676" s="68"/>
    </row>
    <row r="677" spans="1:4">
      <c r="A677" s="6"/>
      <c r="B677" s="6"/>
      <c r="C677" s="6"/>
      <c r="D677" s="68"/>
    </row>
    <row r="678" spans="1:4">
      <c r="A678" s="6"/>
      <c r="B678" s="6"/>
      <c r="C678" s="6"/>
      <c r="D678" s="68"/>
    </row>
    <row r="679" spans="1:4">
      <c r="A679" s="6"/>
      <c r="B679" s="6"/>
      <c r="C679" s="6"/>
      <c r="D679" s="68"/>
    </row>
    <row r="680" spans="1:4">
      <c r="A680" s="6"/>
      <c r="B680" s="6"/>
      <c r="C680" s="6"/>
      <c r="D680" s="68"/>
    </row>
    <row r="681" spans="1:4">
      <c r="A681" s="6"/>
      <c r="B681" s="6"/>
      <c r="C681" s="6"/>
      <c r="D681" s="68"/>
    </row>
    <row r="682" spans="1:4">
      <c r="A682" s="6"/>
      <c r="B682" s="6"/>
      <c r="C682" s="6"/>
      <c r="D682" s="68"/>
    </row>
    <row r="683" spans="1:4">
      <c r="A683" s="6"/>
      <c r="B683" s="6"/>
      <c r="C683" s="6"/>
      <c r="D683" s="68"/>
    </row>
    <row r="684" spans="1:4">
      <c r="A684" s="6"/>
      <c r="B684" s="6"/>
      <c r="C684" s="6"/>
      <c r="D684" s="68"/>
    </row>
    <row r="685" spans="1:4">
      <c r="A685" s="6"/>
      <c r="B685" s="6"/>
      <c r="C685" s="6"/>
      <c r="D685" s="68"/>
    </row>
    <row r="686" spans="1:4">
      <c r="A686" s="6"/>
      <c r="B686" s="6"/>
      <c r="C686" s="6"/>
      <c r="D686" s="68"/>
    </row>
    <row r="687" spans="1:4">
      <c r="A687" s="6"/>
      <c r="B687" s="6"/>
      <c r="C687" s="6"/>
      <c r="D687" s="68"/>
    </row>
    <row r="688" spans="1:4">
      <c r="A688" s="6"/>
      <c r="B688" s="6"/>
      <c r="C688" s="6"/>
      <c r="D688" s="68"/>
    </row>
    <row r="689" spans="1:4">
      <c r="A689" s="6"/>
      <c r="B689" s="6"/>
      <c r="C689" s="6"/>
      <c r="D689" s="68"/>
    </row>
    <row r="690" spans="1:4">
      <c r="A690" s="6"/>
      <c r="B690" s="6"/>
      <c r="C690" s="6"/>
      <c r="D690" s="68"/>
    </row>
    <row r="691" spans="1:4">
      <c r="A691" s="6"/>
      <c r="B691" s="6"/>
      <c r="C691" s="6"/>
      <c r="D691" s="68"/>
    </row>
    <row r="692" spans="1:4">
      <c r="A692" s="6"/>
      <c r="B692" s="6"/>
      <c r="C692" s="6"/>
      <c r="D692" s="68"/>
    </row>
    <row r="693" spans="1:4">
      <c r="A693" s="6"/>
      <c r="B693" s="6"/>
      <c r="C693" s="6"/>
      <c r="D693" s="68"/>
    </row>
    <row r="694" spans="1:4">
      <c r="A694" s="6"/>
      <c r="B694" s="6"/>
      <c r="C694" s="6"/>
      <c r="D694" s="68"/>
    </row>
    <row r="695" spans="1:4">
      <c r="A695" s="6"/>
      <c r="B695" s="6"/>
      <c r="C695" s="6"/>
      <c r="D695" s="68"/>
    </row>
    <row r="696" spans="1:4">
      <c r="A696" s="6"/>
      <c r="B696" s="6"/>
      <c r="C696" s="6"/>
      <c r="D696" s="68"/>
    </row>
    <row r="697" spans="1:4">
      <c r="A697" s="6"/>
      <c r="B697" s="6"/>
      <c r="C697" s="6"/>
      <c r="D697" s="68"/>
    </row>
  </sheetData>
  <mergeCells count="7">
    <mergeCell ref="E12:E13"/>
    <mergeCell ref="A232:D232"/>
    <mergeCell ref="A11:D11"/>
    <mergeCell ref="B14:D14"/>
    <mergeCell ref="D12:D13"/>
    <mergeCell ref="A12:C12"/>
    <mergeCell ref="B166:D166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83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8"/>
  <sheetViews>
    <sheetView topLeftCell="A277" zoomScaleSheetLayoutView="100" workbookViewId="0">
      <selection activeCell="D279" sqref="D279"/>
    </sheetView>
  </sheetViews>
  <sheetFormatPr defaultRowHeight="12.75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.140625" customWidth="1"/>
  </cols>
  <sheetData>
    <row r="1" spans="1:5" ht="20.25" customHeight="1">
      <c r="A1" s="2"/>
      <c r="B1"/>
      <c r="C1"/>
      <c r="D1" s="199" t="s">
        <v>502</v>
      </c>
    </row>
    <row r="2" spans="1:5" ht="15" customHeight="1">
      <c r="A2" s="2"/>
      <c r="B2"/>
      <c r="C2"/>
      <c r="D2" s="3" t="s">
        <v>496</v>
      </c>
    </row>
    <row r="3" spans="1:5" ht="15" customHeight="1">
      <c r="A3" s="2"/>
      <c r="B3"/>
      <c r="C3"/>
      <c r="D3" s="3" t="s">
        <v>497</v>
      </c>
    </row>
    <row r="4" spans="1:5" ht="15" customHeight="1">
      <c r="A4" s="2"/>
      <c r="B4"/>
      <c r="C4"/>
      <c r="D4" s="3" t="s">
        <v>498</v>
      </c>
    </row>
    <row r="5" spans="1:5" ht="15" customHeight="1">
      <c r="A5" s="2"/>
      <c r="B5"/>
      <c r="C5"/>
      <c r="D5" s="3" t="s">
        <v>542</v>
      </c>
    </row>
    <row r="6" spans="1:5" ht="15" customHeight="1">
      <c r="A6" s="2"/>
      <c r="B6"/>
      <c r="C6"/>
      <c r="D6" s="3" t="s">
        <v>543</v>
      </c>
    </row>
    <row r="7" spans="1:5" ht="20.25" customHeight="1">
      <c r="A7" s="2"/>
      <c r="B7"/>
      <c r="C7"/>
      <c r="D7" s="3" t="s">
        <v>503</v>
      </c>
    </row>
    <row r="8" spans="1:5" ht="15" customHeight="1">
      <c r="A8" s="2"/>
      <c r="B8"/>
      <c r="C8"/>
      <c r="D8" s="3" t="s">
        <v>501</v>
      </c>
    </row>
    <row r="9" spans="1:5" ht="15" customHeight="1">
      <c r="A9" s="2"/>
      <c r="B9"/>
      <c r="C9"/>
      <c r="D9" s="3" t="s">
        <v>500</v>
      </c>
    </row>
    <row r="10" spans="1:5" ht="15" customHeight="1">
      <c r="A10" s="272" t="s">
        <v>59</v>
      </c>
      <c r="B10" s="272"/>
      <c r="C10" s="272"/>
      <c r="D10" s="272"/>
    </row>
    <row r="11" spans="1:5" ht="15" customHeight="1">
      <c r="A11" s="272" t="s">
        <v>284</v>
      </c>
      <c r="B11" s="272"/>
      <c r="C11" s="272"/>
      <c r="D11" s="272"/>
    </row>
    <row r="12" spans="1:5" ht="12.75" customHeight="1">
      <c r="A12" s="278" t="s">
        <v>32</v>
      </c>
      <c r="B12" s="278"/>
      <c r="C12" s="278"/>
      <c r="D12" s="278"/>
    </row>
    <row r="13" spans="1:5" ht="12.75" customHeight="1">
      <c r="A13" s="275" t="s">
        <v>12</v>
      </c>
      <c r="B13" s="276"/>
      <c r="C13" s="277"/>
      <c r="D13" s="266" t="s">
        <v>13</v>
      </c>
      <c r="E13" s="261" t="s">
        <v>396</v>
      </c>
    </row>
    <row r="14" spans="1:5" ht="19.5" customHeight="1">
      <c r="A14" s="8" t="s">
        <v>0</v>
      </c>
      <c r="B14" s="8" t="s">
        <v>1</v>
      </c>
      <c r="C14" s="182" t="s">
        <v>2</v>
      </c>
      <c r="D14" s="267"/>
      <c r="E14" s="261"/>
    </row>
    <row r="15" spans="1:5" ht="14.25" customHeight="1">
      <c r="A15" s="8"/>
      <c r="B15" s="8"/>
      <c r="C15" s="182"/>
      <c r="D15" s="9"/>
      <c r="E15" s="10"/>
    </row>
    <row r="16" spans="1:5" ht="15.75">
      <c r="A16" s="35" t="s">
        <v>14</v>
      </c>
      <c r="B16" s="35"/>
      <c r="C16" s="35"/>
      <c r="D16" s="74" t="s">
        <v>15</v>
      </c>
      <c r="E16" s="36">
        <f>E18+E22+E26+E35+E39+E45+E51</f>
        <v>45512.299999999996</v>
      </c>
    </row>
    <row r="17" spans="1:5" ht="12.75" customHeight="1">
      <c r="A17" s="37"/>
      <c r="B17" s="54"/>
      <c r="C17" s="54"/>
      <c r="D17" s="59"/>
      <c r="E17" s="38"/>
    </row>
    <row r="18" spans="1:5" ht="26.25">
      <c r="A18" s="34" t="s">
        <v>3</v>
      </c>
      <c r="B18" s="179"/>
      <c r="C18" s="18"/>
      <c r="D18" s="82" t="s">
        <v>35</v>
      </c>
      <c r="E18" s="14">
        <f t="shared" ref="E18:E19" si="0">E19</f>
        <v>2126</v>
      </c>
    </row>
    <row r="19" spans="1:5" ht="19.5" customHeight="1">
      <c r="A19" s="18" t="s">
        <v>3</v>
      </c>
      <c r="B19" s="116" t="s">
        <v>74</v>
      </c>
      <c r="C19" s="15"/>
      <c r="D19" s="95" t="s">
        <v>334</v>
      </c>
      <c r="E19" s="38">
        <f t="shared" si="0"/>
        <v>2126</v>
      </c>
    </row>
    <row r="20" spans="1:5" ht="38.25">
      <c r="A20" s="18" t="s">
        <v>3</v>
      </c>
      <c r="B20" s="116" t="s">
        <v>74</v>
      </c>
      <c r="C20" s="30" t="s">
        <v>397</v>
      </c>
      <c r="D20" s="83" t="s">
        <v>407</v>
      </c>
      <c r="E20" s="231">
        <f>'прилож 2'!E16</f>
        <v>2126</v>
      </c>
    </row>
    <row r="21" spans="1:5" ht="12" customHeight="1">
      <c r="A21" s="30"/>
      <c r="B21" s="30"/>
      <c r="C21" s="30"/>
      <c r="D21" s="19"/>
      <c r="E21" s="38"/>
    </row>
    <row r="22" spans="1:5" ht="27" customHeight="1">
      <c r="A22" s="34" t="s">
        <v>34</v>
      </c>
      <c r="B22" s="30"/>
      <c r="C22" s="30"/>
      <c r="D22" s="82" t="s">
        <v>68</v>
      </c>
      <c r="E22" s="14">
        <f t="shared" ref="E22:E23" si="1">E23</f>
        <v>54</v>
      </c>
    </row>
    <row r="23" spans="1:5" ht="18" customHeight="1">
      <c r="A23" s="18" t="s">
        <v>34</v>
      </c>
      <c r="B23" s="116" t="s">
        <v>144</v>
      </c>
      <c r="C23" s="15"/>
      <c r="D23" s="95" t="s">
        <v>73</v>
      </c>
      <c r="E23" s="39">
        <f t="shared" si="1"/>
        <v>54</v>
      </c>
    </row>
    <row r="24" spans="1:5" ht="40.5" customHeight="1">
      <c r="A24" s="18" t="s">
        <v>34</v>
      </c>
      <c r="B24" s="116" t="s">
        <v>144</v>
      </c>
      <c r="C24" s="18" t="s">
        <v>397</v>
      </c>
      <c r="D24" s="83" t="s">
        <v>407</v>
      </c>
      <c r="E24" s="39">
        <f>'прилож 2'!E18</f>
        <v>54</v>
      </c>
    </row>
    <row r="25" spans="1:5" ht="12.75" customHeight="1">
      <c r="A25" s="30"/>
      <c r="B25" s="30"/>
      <c r="C25" s="30"/>
      <c r="D25" s="19"/>
      <c r="E25" s="16"/>
    </row>
    <row r="26" spans="1:5" ht="39" customHeight="1">
      <c r="A26" s="34" t="s">
        <v>4</v>
      </c>
      <c r="B26" s="34"/>
      <c r="C26" s="34"/>
      <c r="D26" s="82" t="s">
        <v>67</v>
      </c>
      <c r="E26" s="14">
        <f>E27+E31</f>
        <v>33761.599999999999</v>
      </c>
    </row>
    <row r="27" spans="1:5" ht="21" customHeight="1">
      <c r="A27" s="18" t="s">
        <v>4</v>
      </c>
      <c r="B27" s="116" t="s">
        <v>74</v>
      </c>
      <c r="C27" s="15"/>
      <c r="D27" s="95" t="s">
        <v>334</v>
      </c>
      <c r="E27" s="41">
        <f>E28+E29+E30</f>
        <v>31689.599999999999</v>
      </c>
    </row>
    <row r="28" spans="1:5" ht="41.25" customHeight="1">
      <c r="A28" s="18" t="s">
        <v>4</v>
      </c>
      <c r="B28" s="116" t="s">
        <v>74</v>
      </c>
      <c r="C28" s="18" t="s">
        <v>397</v>
      </c>
      <c r="D28" s="83" t="s">
        <v>407</v>
      </c>
      <c r="E28" s="38">
        <f>'прилож 2'!E20</f>
        <v>24887</v>
      </c>
    </row>
    <row r="29" spans="1:5" ht="27.75" customHeight="1">
      <c r="A29" s="18" t="s">
        <v>4</v>
      </c>
      <c r="B29" s="116" t="s">
        <v>74</v>
      </c>
      <c r="C29" s="18" t="s">
        <v>398</v>
      </c>
      <c r="D29" s="83" t="s">
        <v>408</v>
      </c>
      <c r="E29" s="38">
        <f>'прилож 2'!E21</f>
        <v>6326.6</v>
      </c>
    </row>
    <row r="30" spans="1:5" ht="16.5" customHeight="1">
      <c r="A30" s="18" t="s">
        <v>4</v>
      </c>
      <c r="B30" s="116" t="s">
        <v>74</v>
      </c>
      <c r="C30" s="18" t="s">
        <v>400</v>
      </c>
      <c r="D30" s="219" t="s">
        <v>410</v>
      </c>
      <c r="E30" s="38">
        <f>'прилож 2'!E22</f>
        <v>476</v>
      </c>
    </row>
    <row r="31" spans="1:5" ht="27" customHeight="1">
      <c r="A31" s="18" t="s">
        <v>4</v>
      </c>
      <c r="B31" s="116" t="s">
        <v>335</v>
      </c>
      <c r="C31" s="18"/>
      <c r="D31" s="161" t="s">
        <v>336</v>
      </c>
      <c r="E31" s="72">
        <f>E32+E33</f>
        <v>2072</v>
      </c>
    </row>
    <row r="32" spans="1:5" ht="39.75" customHeight="1">
      <c r="A32" s="18" t="s">
        <v>4</v>
      </c>
      <c r="B32" s="116" t="s">
        <v>335</v>
      </c>
      <c r="C32" s="18" t="s">
        <v>397</v>
      </c>
      <c r="D32" s="83" t="s">
        <v>407</v>
      </c>
      <c r="E32" s="38">
        <f>'прилож 2'!E24</f>
        <v>2003</v>
      </c>
    </row>
    <row r="33" spans="1:5" ht="15.75" customHeight="1">
      <c r="A33" s="18" t="s">
        <v>4</v>
      </c>
      <c r="B33" s="116" t="s">
        <v>335</v>
      </c>
      <c r="C33" s="85" t="s">
        <v>399</v>
      </c>
      <c r="D33" s="218" t="s">
        <v>409</v>
      </c>
      <c r="E33" s="38">
        <f>'прилож 2'!E25</f>
        <v>69</v>
      </c>
    </row>
    <row r="34" spans="1:5" ht="15.75" customHeight="1">
      <c r="A34" s="18"/>
      <c r="B34" s="116"/>
      <c r="C34" s="18"/>
      <c r="D34" s="19"/>
      <c r="E34" s="38"/>
    </row>
    <row r="35" spans="1:5" ht="20.25" customHeight="1">
      <c r="A35" s="40" t="s">
        <v>290</v>
      </c>
      <c r="B35" s="18"/>
      <c r="C35" s="18"/>
      <c r="D35" s="89" t="s">
        <v>293</v>
      </c>
      <c r="E35" s="41">
        <f t="shared" ref="E35:E36" si="2">E36</f>
        <v>2</v>
      </c>
    </row>
    <row r="36" spans="1:5" ht="29.25" customHeight="1">
      <c r="A36" s="18" t="s">
        <v>290</v>
      </c>
      <c r="B36" s="116" t="s">
        <v>291</v>
      </c>
      <c r="C36" s="18"/>
      <c r="D36" s="95" t="s">
        <v>292</v>
      </c>
      <c r="E36" s="38">
        <f t="shared" si="2"/>
        <v>2</v>
      </c>
    </row>
    <row r="37" spans="1:5" ht="26.25" customHeight="1">
      <c r="A37" s="18" t="s">
        <v>290</v>
      </c>
      <c r="B37" s="116" t="s">
        <v>291</v>
      </c>
      <c r="C37" s="18" t="s">
        <v>398</v>
      </c>
      <c r="D37" s="83" t="s">
        <v>408</v>
      </c>
      <c r="E37" s="38">
        <f>'прилож 2'!E27</f>
        <v>2</v>
      </c>
    </row>
    <row r="38" spans="1:5" ht="14.25" customHeight="1">
      <c r="A38" s="18"/>
      <c r="B38" s="18"/>
      <c r="C38" s="18"/>
      <c r="D38" s="19"/>
      <c r="E38" s="38"/>
    </row>
    <row r="39" spans="1:5" ht="28.5" customHeight="1">
      <c r="A39" s="34" t="s">
        <v>71</v>
      </c>
      <c r="B39" s="34"/>
      <c r="C39" s="34"/>
      <c r="D39" s="89" t="s">
        <v>72</v>
      </c>
      <c r="E39" s="41">
        <f t="shared" ref="E39" si="3">E40</f>
        <v>5333</v>
      </c>
    </row>
    <row r="40" spans="1:5" ht="16.5" customHeight="1">
      <c r="A40" s="18" t="s">
        <v>71</v>
      </c>
      <c r="B40" s="116" t="s">
        <v>74</v>
      </c>
      <c r="C40" s="15"/>
      <c r="D40" s="95" t="s">
        <v>334</v>
      </c>
      <c r="E40" s="38">
        <f t="shared" ref="E40" si="4">E41+E42+E43</f>
        <v>5333</v>
      </c>
    </row>
    <row r="41" spans="1:5" ht="24.75" customHeight="1">
      <c r="A41" s="18" t="s">
        <v>71</v>
      </c>
      <c r="B41" s="116" t="s">
        <v>74</v>
      </c>
      <c r="C41" s="18" t="s">
        <v>397</v>
      </c>
      <c r="D41" s="83" t="s">
        <v>407</v>
      </c>
      <c r="E41" s="38">
        <f>'прилож 2'!E168</f>
        <v>4670</v>
      </c>
    </row>
    <row r="42" spans="1:5" ht="27" customHeight="1">
      <c r="A42" s="18" t="s">
        <v>71</v>
      </c>
      <c r="B42" s="116" t="s">
        <v>74</v>
      </c>
      <c r="C42" s="18" t="s">
        <v>398</v>
      </c>
      <c r="D42" s="83" t="s">
        <v>408</v>
      </c>
      <c r="E42" s="38">
        <f>'прилож 2'!E169</f>
        <v>661</v>
      </c>
    </row>
    <row r="43" spans="1:5" ht="16.5" customHeight="1">
      <c r="A43" s="18" t="s">
        <v>71</v>
      </c>
      <c r="B43" s="116" t="s">
        <v>74</v>
      </c>
      <c r="C43" s="18" t="s">
        <v>400</v>
      </c>
      <c r="D43" s="219" t="s">
        <v>410</v>
      </c>
      <c r="E43" s="38">
        <f>'прилож 2'!E170</f>
        <v>2</v>
      </c>
    </row>
    <row r="44" spans="1:5" ht="17.25" customHeight="1">
      <c r="A44" s="18"/>
      <c r="B44" s="116"/>
      <c r="C44" s="18"/>
      <c r="D44" s="83"/>
      <c r="E44" s="38"/>
    </row>
    <row r="45" spans="1:5" ht="13.5" customHeight="1">
      <c r="A45" s="34" t="s">
        <v>37</v>
      </c>
      <c r="B45" s="34"/>
      <c r="C45" s="34"/>
      <c r="D45" s="89" t="s">
        <v>16</v>
      </c>
      <c r="E45" s="41">
        <f t="shared" ref="E45" si="5">E46+E48</f>
        <v>170</v>
      </c>
    </row>
    <row r="46" spans="1:5" ht="25.5">
      <c r="A46" s="18" t="s">
        <v>37</v>
      </c>
      <c r="B46" s="94" t="s">
        <v>106</v>
      </c>
      <c r="C46" s="18"/>
      <c r="D46" s="95" t="s">
        <v>105</v>
      </c>
      <c r="E46" s="38">
        <f t="shared" ref="E46" si="6">E47</f>
        <v>70</v>
      </c>
    </row>
    <row r="47" spans="1:5" ht="12" customHeight="1">
      <c r="A47" s="18" t="s">
        <v>37</v>
      </c>
      <c r="B47" s="94" t="s">
        <v>106</v>
      </c>
      <c r="C47" s="18" t="s">
        <v>400</v>
      </c>
      <c r="D47" s="219" t="s">
        <v>410</v>
      </c>
      <c r="E47" s="38">
        <f>'прилож 2'!E35</f>
        <v>70</v>
      </c>
    </row>
    <row r="48" spans="1:5" ht="25.5">
      <c r="A48" s="18" t="s">
        <v>37</v>
      </c>
      <c r="B48" s="116">
        <v>9090020001</v>
      </c>
      <c r="C48" s="18"/>
      <c r="D48" s="95" t="s">
        <v>75</v>
      </c>
      <c r="E48" s="38">
        <f t="shared" ref="E48" si="7">E49</f>
        <v>100</v>
      </c>
    </row>
    <row r="49" spans="1:5" ht="15">
      <c r="A49" s="18" t="s">
        <v>37</v>
      </c>
      <c r="B49" s="116">
        <v>9090020001</v>
      </c>
      <c r="C49" s="18" t="s">
        <v>400</v>
      </c>
      <c r="D49" s="219" t="s">
        <v>410</v>
      </c>
      <c r="E49" s="38">
        <f>'прилож 2'!E33</f>
        <v>100</v>
      </c>
    </row>
    <row r="50" spans="1:5">
      <c r="A50" s="18"/>
      <c r="B50" s="18"/>
      <c r="C50" s="18"/>
      <c r="D50" s="19"/>
      <c r="E50" s="38"/>
    </row>
    <row r="51" spans="1:5" ht="16.5" customHeight="1">
      <c r="A51" s="40" t="s">
        <v>45</v>
      </c>
      <c r="B51" s="18"/>
      <c r="C51" s="18"/>
      <c r="D51" s="89" t="s">
        <v>42</v>
      </c>
      <c r="E51" s="41">
        <f>E52+E55+E58+E60+E62+E64+E66+E68+E70</f>
        <v>4065.7</v>
      </c>
    </row>
    <row r="52" spans="1:5" ht="25.5">
      <c r="A52" s="18" t="s">
        <v>45</v>
      </c>
      <c r="B52" s="94" t="s">
        <v>81</v>
      </c>
      <c r="C52" s="15"/>
      <c r="D52" s="95" t="s">
        <v>80</v>
      </c>
      <c r="E52" s="29">
        <f t="shared" ref="E52" si="8">E53+E54</f>
        <v>2481</v>
      </c>
    </row>
    <row r="53" spans="1:5">
      <c r="A53" s="21" t="s">
        <v>45</v>
      </c>
      <c r="B53" s="94" t="s">
        <v>81</v>
      </c>
      <c r="C53" s="18" t="s">
        <v>397</v>
      </c>
      <c r="D53" s="84" t="s">
        <v>136</v>
      </c>
      <c r="E53" s="38">
        <f>'прилож 2'!E42</f>
        <v>2435</v>
      </c>
    </row>
    <row r="54" spans="1:5" ht="25.5">
      <c r="A54" s="21" t="s">
        <v>45</v>
      </c>
      <c r="B54" s="94" t="s">
        <v>81</v>
      </c>
      <c r="C54" s="18" t="s">
        <v>398</v>
      </c>
      <c r="D54" s="83" t="s">
        <v>408</v>
      </c>
      <c r="E54" s="38">
        <f>'прилож 2'!E43</f>
        <v>46</v>
      </c>
    </row>
    <row r="55" spans="1:5" ht="25.5">
      <c r="A55" s="18" t="s">
        <v>45</v>
      </c>
      <c r="B55" s="116" t="s">
        <v>77</v>
      </c>
      <c r="C55" s="18"/>
      <c r="D55" s="220" t="s">
        <v>76</v>
      </c>
      <c r="E55" s="70">
        <f t="shared" ref="E55" si="9">E56+E57</f>
        <v>572</v>
      </c>
    </row>
    <row r="56" spans="1:5" ht="38.25">
      <c r="A56" s="18" t="s">
        <v>45</v>
      </c>
      <c r="B56" s="116" t="s">
        <v>77</v>
      </c>
      <c r="C56" s="18" t="s">
        <v>397</v>
      </c>
      <c r="D56" s="83" t="s">
        <v>407</v>
      </c>
      <c r="E56" s="38">
        <f>'прилож 2'!E37</f>
        <v>548</v>
      </c>
    </row>
    <row r="57" spans="1:5" ht="25.5">
      <c r="A57" s="18" t="s">
        <v>45</v>
      </c>
      <c r="B57" s="116" t="s">
        <v>77</v>
      </c>
      <c r="C57" s="18" t="s">
        <v>398</v>
      </c>
      <c r="D57" s="83" t="s">
        <v>408</v>
      </c>
      <c r="E57" s="38">
        <f>'прилож 2'!E38</f>
        <v>24</v>
      </c>
    </row>
    <row r="58" spans="1:5" ht="36.75" customHeight="1">
      <c r="A58" s="18" t="s">
        <v>45</v>
      </c>
      <c r="B58" s="94" t="s">
        <v>79</v>
      </c>
      <c r="C58" s="18"/>
      <c r="D58" s="95" t="s">
        <v>78</v>
      </c>
      <c r="E58" s="70">
        <f t="shared" ref="E58" si="10">E59</f>
        <v>1</v>
      </c>
    </row>
    <row r="59" spans="1:5" ht="24.75" customHeight="1">
      <c r="A59" s="21" t="s">
        <v>45</v>
      </c>
      <c r="B59" s="94" t="s">
        <v>79</v>
      </c>
      <c r="C59" s="18" t="s">
        <v>398</v>
      </c>
      <c r="D59" s="83" t="s">
        <v>408</v>
      </c>
      <c r="E59" s="38">
        <f>'прилож 2'!E40</f>
        <v>1</v>
      </c>
    </row>
    <row r="60" spans="1:5" ht="25.5" customHeight="1">
      <c r="A60" s="18" t="s">
        <v>45</v>
      </c>
      <c r="B60" s="94" t="s">
        <v>83</v>
      </c>
      <c r="C60" s="15"/>
      <c r="D60" s="95" t="s">
        <v>82</v>
      </c>
      <c r="E60" s="38">
        <f t="shared" ref="E60" si="11">E61</f>
        <v>100</v>
      </c>
    </row>
    <row r="61" spans="1:5" ht="26.25" customHeight="1">
      <c r="A61" s="15" t="s">
        <v>45</v>
      </c>
      <c r="B61" s="94" t="s">
        <v>83</v>
      </c>
      <c r="C61" s="15" t="s">
        <v>398</v>
      </c>
      <c r="D61" s="83" t="s">
        <v>408</v>
      </c>
      <c r="E61" s="38">
        <f>'прилож 2'!E45</f>
        <v>100</v>
      </c>
    </row>
    <row r="62" spans="1:5" ht="30.75" customHeight="1">
      <c r="A62" s="18" t="s">
        <v>45</v>
      </c>
      <c r="B62" s="94" t="s">
        <v>85</v>
      </c>
      <c r="C62" s="18"/>
      <c r="D62" s="95" t="s">
        <v>84</v>
      </c>
      <c r="E62" s="38">
        <f t="shared" ref="E62" si="12">E63</f>
        <v>10</v>
      </c>
    </row>
    <row r="63" spans="1:5" ht="26.25" customHeight="1">
      <c r="A63" s="15" t="s">
        <v>45</v>
      </c>
      <c r="B63" s="94" t="s">
        <v>85</v>
      </c>
      <c r="C63" s="15" t="s">
        <v>398</v>
      </c>
      <c r="D63" s="83" t="s">
        <v>408</v>
      </c>
      <c r="E63" s="38">
        <f>'прилож 2'!E47</f>
        <v>10</v>
      </c>
    </row>
    <row r="64" spans="1:5" ht="26.25" customHeight="1">
      <c r="A64" s="15" t="s">
        <v>45</v>
      </c>
      <c r="B64" s="94" t="s">
        <v>87</v>
      </c>
      <c r="C64" s="15"/>
      <c r="D64" s="95" t="s">
        <v>86</v>
      </c>
      <c r="E64" s="38">
        <f t="shared" ref="E64" si="13">E65</f>
        <v>15</v>
      </c>
    </row>
    <row r="65" spans="1:5" ht="28.5" customHeight="1">
      <c r="A65" s="15" t="s">
        <v>45</v>
      </c>
      <c r="B65" s="94" t="s">
        <v>87</v>
      </c>
      <c r="C65" s="15" t="s">
        <v>398</v>
      </c>
      <c r="D65" s="83" t="s">
        <v>408</v>
      </c>
      <c r="E65" s="38">
        <f>'прилож 2'!E49</f>
        <v>15</v>
      </c>
    </row>
    <row r="66" spans="1:5" ht="13.5" customHeight="1">
      <c r="A66" s="18" t="s">
        <v>45</v>
      </c>
      <c r="B66" s="94" t="s">
        <v>296</v>
      </c>
      <c r="C66" s="18"/>
      <c r="D66" s="99" t="s">
        <v>297</v>
      </c>
      <c r="E66" s="38">
        <f t="shared" ref="E66" si="14">E67</f>
        <v>864</v>
      </c>
    </row>
    <row r="67" spans="1:5" ht="26.25" customHeight="1">
      <c r="A67" s="18" t="s">
        <v>45</v>
      </c>
      <c r="B67" s="94" t="s">
        <v>296</v>
      </c>
      <c r="C67" s="18" t="s">
        <v>397</v>
      </c>
      <c r="D67" s="20" t="s">
        <v>407</v>
      </c>
      <c r="E67" s="38">
        <f>'прилож 2'!E51</f>
        <v>864</v>
      </c>
    </row>
    <row r="68" spans="1:5" ht="15" customHeight="1">
      <c r="A68" s="18" t="s">
        <v>45</v>
      </c>
      <c r="B68" s="94" t="s">
        <v>359</v>
      </c>
      <c r="C68" s="18"/>
      <c r="D68" s="99" t="s">
        <v>358</v>
      </c>
      <c r="E68" s="38">
        <f t="shared" ref="E68" si="15">E69</f>
        <v>8.6999999999999993</v>
      </c>
    </row>
    <row r="69" spans="1:5" ht="39.75" customHeight="1">
      <c r="A69" s="18" t="s">
        <v>45</v>
      </c>
      <c r="B69" s="94" t="s">
        <v>359</v>
      </c>
      <c r="C69" s="18" t="s">
        <v>397</v>
      </c>
      <c r="D69" s="20" t="s">
        <v>407</v>
      </c>
      <c r="E69" s="38">
        <f>'прилож 2'!E53</f>
        <v>8.6999999999999993</v>
      </c>
    </row>
    <row r="70" spans="1:5" ht="26.25" customHeight="1">
      <c r="A70" s="18" t="s">
        <v>45</v>
      </c>
      <c r="B70" s="94" t="s">
        <v>310</v>
      </c>
      <c r="C70" s="18"/>
      <c r="D70" s="144" t="s">
        <v>311</v>
      </c>
      <c r="E70" s="38">
        <f t="shared" ref="E70" si="16">E71</f>
        <v>14</v>
      </c>
    </row>
    <row r="71" spans="1:5" ht="26.25" customHeight="1">
      <c r="A71" s="18" t="s">
        <v>45</v>
      </c>
      <c r="B71" s="94" t="s">
        <v>310</v>
      </c>
      <c r="C71" s="18" t="s">
        <v>398</v>
      </c>
      <c r="D71" s="83" t="s">
        <v>408</v>
      </c>
      <c r="E71" s="38">
        <f>'прилож 2'!E55</f>
        <v>14</v>
      </c>
    </row>
    <row r="72" spans="1:5" ht="15.75" customHeight="1">
      <c r="A72" s="18"/>
      <c r="B72" s="94"/>
      <c r="C72" s="18"/>
      <c r="D72" s="83"/>
      <c r="E72" s="38"/>
    </row>
    <row r="73" spans="1:5" ht="19.5" customHeight="1">
      <c r="A73" s="43" t="s">
        <v>48</v>
      </c>
      <c r="B73" s="43"/>
      <c r="C73" s="43"/>
      <c r="D73" s="75" t="s">
        <v>47</v>
      </c>
      <c r="E73" s="45">
        <f>E74</f>
        <v>363.05</v>
      </c>
    </row>
    <row r="74" spans="1:5" ht="19.5" customHeight="1">
      <c r="A74" s="181" t="s">
        <v>46</v>
      </c>
      <c r="B74" s="43"/>
      <c r="C74" s="43"/>
      <c r="D74" s="260" t="s">
        <v>541</v>
      </c>
      <c r="E74" s="45">
        <f>E75</f>
        <v>363.05</v>
      </c>
    </row>
    <row r="75" spans="1:5" ht="30" customHeight="1">
      <c r="A75" s="163" t="s">
        <v>46</v>
      </c>
      <c r="B75" s="116" t="s">
        <v>108</v>
      </c>
      <c r="C75" s="223"/>
      <c r="D75" s="95" t="s">
        <v>107</v>
      </c>
      <c r="E75" s="38">
        <f>E76+E77</f>
        <v>363.05</v>
      </c>
    </row>
    <row r="76" spans="1:5" ht="44.25" customHeight="1">
      <c r="A76" s="21" t="s">
        <v>46</v>
      </c>
      <c r="B76" s="116" t="s">
        <v>108</v>
      </c>
      <c r="C76" s="18" t="s">
        <v>397</v>
      </c>
      <c r="D76" s="230" t="s">
        <v>407</v>
      </c>
      <c r="E76" s="38">
        <f>'прилож 2'!E57</f>
        <v>306.94</v>
      </c>
    </row>
    <row r="77" spans="1:5" ht="24.75" customHeight="1">
      <c r="A77" s="21" t="s">
        <v>46</v>
      </c>
      <c r="B77" s="94" t="s">
        <v>108</v>
      </c>
      <c r="C77" s="18" t="s">
        <v>398</v>
      </c>
      <c r="D77" s="83" t="s">
        <v>408</v>
      </c>
      <c r="E77" s="38">
        <f>'прилож 2'!E58</f>
        <v>56.11</v>
      </c>
    </row>
    <row r="78" spans="1:5" ht="18" customHeight="1">
      <c r="A78" s="22"/>
      <c r="B78" s="22"/>
      <c r="C78" s="22"/>
      <c r="D78" s="60"/>
      <c r="E78" s="38"/>
    </row>
    <row r="79" spans="1:5" ht="27" customHeight="1">
      <c r="A79" s="43" t="s">
        <v>40</v>
      </c>
      <c r="B79" s="43"/>
      <c r="C79" s="43"/>
      <c r="D79" s="75" t="s">
        <v>41</v>
      </c>
      <c r="E79" s="41">
        <f>E80+E85</f>
        <v>566</v>
      </c>
    </row>
    <row r="80" spans="1:5" ht="27" customHeight="1">
      <c r="A80" s="181" t="s">
        <v>39</v>
      </c>
      <c r="B80" s="43"/>
      <c r="C80" s="43"/>
      <c r="D80" s="205" t="s">
        <v>392</v>
      </c>
      <c r="E80" s="41">
        <f>E81+E83</f>
        <v>536</v>
      </c>
    </row>
    <row r="81" spans="1:5" ht="15" customHeight="1">
      <c r="A81" s="80" t="s">
        <v>39</v>
      </c>
      <c r="B81" s="94" t="s">
        <v>88</v>
      </c>
      <c r="C81" s="178"/>
      <c r="D81" s="95" t="s">
        <v>468</v>
      </c>
      <c r="E81" s="38">
        <f t="shared" ref="E81" si="17">E82</f>
        <v>241</v>
      </c>
    </row>
    <row r="82" spans="1:5" ht="25.5" customHeight="1">
      <c r="A82" s="46" t="s">
        <v>39</v>
      </c>
      <c r="B82" s="94" t="s">
        <v>88</v>
      </c>
      <c r="C82" s="32" t="s">
        <v>402</v>
      </c>
      <c r="D82" s="20" t="s">
        <v>405</v>
      </c>
      <c r="E82" s="29">
        <f>'прилож 2'!E172</f>
        <v>241</v>
      </c>
    </row>
    <row r="83" spans="1:5" ht="19.5" customHeight="1">
      <c r="A83" s="40" t="s">
        <v>39</v>
      </c>
      <c r="B83" s="94" t="s">
        <v>416</v>
      </c>
      <c r="C83" s="30"/>
      <c r="D83" s="144" t="s">
        <v>469</v>
      </c>
      <c r="E83" s="38">
        <f>E84</f>
        <v>295</v>
      </c>
    </row>
    <row r="84" spans="1:5" ht="26.25" customHeight="1">
      <c r="A84" s="30" t="s">
        <v>39</v>
      </c>
      <c r="B84" s="94" t="s">
        <v>416</v>
      </c>
      <c r="C84" s="30" t="s">
        <v>398</v>
      </c>
      <c r="D84" s="83" t="s">
        <v>408</v>
      </c>
      <c r="E84" s="38">
        <f>'прилож 2'!E60</f>
        <v>295</v>
      </c>
    </row>
    <row r="85" spans="1:5" ht="21" customHeight="1">
      <c r="A85" s="206" t="s">
        <v>57</v>
      </c>
      <c r="B85" s="94"/>
      <c r="C85" s="18"/>
      <c r="D85" s="225" t="s">
        <v>393</v>
      </c>
      <c r="E85" s="41">
        <f t="shared" ref="E85" si="18">E86</f>
        <v>30</v>
      </c>
    </row>
    <row r="86" spans="1:5" ht="15.75" customHeight="1">
      <c r="A86" s="40" t="s">
        <v>57</v>
      </c>
      <c r="B86" s="94" t="s">
        <v>318</v>
      </c>
      <c r="C86" s="85"/>
      <c r="D86" s="233" t="s">
        <v>89</v>
      </c>
      <c r="E86" s="29">
        <f t="shared" ref="E86" si="19">E87</f>
        <v>30</v>
      </c>
    </row>
    <row r="87" spans="1:5" ht="25.5">
      <c r="A87" s="46" t="s">
        <v>57</v>
      </c>
      <c r="B87" s="94" t="s">
        <v>318</v>
      </c>
      <c r="C87" s="18" t="s">
        <v>398</v>
      </c>
      <c r="D87" s="83" t="s">
        <v>408</v>
      </c>
      <c r="E87" s="29">
        <f>'прилож 2'!E62</f>
        <v>30</v>
      </c>
    </row>
    <row r="88" spans="1:5">
      <c r="A88" s="46"/>
      <c r="B88" s="46"/>
      <c r="C88" s="46"/>
      <c r="D88" s="26"/>
      <c r="E88" s="38"/>
    </row>
    <row r="89" spans="1:5" ht="15.75">
      <c r="A89" s="43" t="s">
        <v>17</v>
      </c>
      <c r="B89" s="43"/>
      <c r="C89" s="43"/>
      <c r="D89" s="76" t="s">
        <v>18</v>
      </c>
      <c r="E89" s="36">
        <f>E90+E98+E104+E118</f>
        <v>31603.3</v>
      </c>
    </row>
    <row r="90" spans="1:5" ht="19.5" customHeight="1">
      <c r="A90" s="149" t="s">
        <v>313</v>
      </c>
      <c r="B90" s="149"/>
      <c r="C90" s="149"/>
      <c r="D90" s="150" t="s">
        <v>314</v>
      </c>
      <c r="E90" s="192">
        <f>E91+E93+E95</f>
        <v>203</v>
      </c>
    </row>
    <row r="91" spans="1:5" ht="13.5" customHeight="1">
      <c r="A91" s="85" t="s">
        <v>313</v>
      </c>
      <c r="B91" s="94" t="s">
        <v>423</v>
      </c>
      <c r="C91" s="85"/>
      <c r="D91" s="146" t="s">
        <v>421</v>
      </c>
      <c r="E91" s="14">
        <f t="shared" ref="E91" si="20">E92</f>
        <v>135</v>
      </c>
    </row>
    <row r="92" spans="1:5" ht="26.25" customHeight="1">
      <c r="A92" s="85" t="s">
        <v>313</v>
      </c>
      <c r="B92" s="94" t="s">
        <v>423</v>
      </c>
      <c r="C92" s="30" t="s">
        <v>398</v>
      </c>
      <c r="D92" s="83" t="s">
        <v>408</v>
      </c>
      <c r="E92" s="70">
        <f>'прилож 2'!E66</f>
        <v>135</v>
      </c>
    </row>
    <row r="93" spans="1:5" ht="26.25" customHeight="1">
      <c r="A93" s="85" t="s">
        <v>313</v>
      </c>
      <c r="B93" s="94" t="s">
        <v>424</v>
      </c>
      <c r="C93" s="85"/>
      <c r="D93" s="146" t="s">
        <v>422</v>
      </c>
      <c r="E93" s="72">
        <f>E94</f>
        <v>15</v>
      </c>
    </row>
    <row r="94" spans="1:5" ht="26.25" customHeight="1">
      <c r="A94" s="85" t="s">
        <v>313</v>
      </c>
      <c r="B94" s="94" t="s">
        <v>412</v>
      </c>
      <c r="C94" s="85" t="s">
        <v>398</v>
      </c>
      <c r="D94" s="83" t="s">
        <v>408</v>
      </c>
      <c r="E94" s="70">
        <f>'прилож 2'!E68</f>
        <v>15</v>
      </c>
    </row>
    <row r="95" spans="1:5" ht="41.25" customHeight="1">
      <c r="A95" s="30" t="s">
        <v>313</v>
      </c>
      <c r="B95" s="94" t="s">
        <v>388</v>
      </c>
      <c r="C95" s="85"/>
      <c r="D95" s="225" t="s">
        <v>389</v>
      </c>
      <c r="E95" s="72">
        <f t="shared" ref="E95" si="21">E96</f>
        <v>53</v>
      </c>
    </row>
    <row r="96" spans="1:5" ht="26.25" customHeight="1">
      <c r="A96" s="30" t="s">
        <v>313</v>
      </c>
      <c r="B96" s="94" t="s">
        <v>388</v>
      </c>
      <c r="C96" s="85" t="s">
        <v>398</v>
      </c>
      <c r="D96" s="83" t="s">
        <v>408</v>
      </c>
      <c r="E96" s="70">
        <f>'прилож 2'!E64</f>
        <v>53</v>
      </c>
    </row>
    <row r="97" spans="1:5" ht="14.25" customHeight="1">
      <c r="A97" s="85"/>
      <c r="B97" s="94"/>
      <c r="C97" s="30"/>
      <c r="D97" s="33"/>
      <c r="E97" s="70"/>
    </row>
    <row r="98" spans="1:5" ht="18" customHeight="1">
      <c r="A98" s="34" t="s">
        <v>33</v>
      </c>
      <c r="B98" s="34"/>
      <c r="C98" s="34"/>
      <c r="D98" s="88" t="s">
        <v>49</v>
      </c>
      <c r="E98" s="48">
        <f>E99+E101</f>
        <v>285</v>
      </c>
    </row>
    <row r="99" spans="1:5" ht="16.5" customHeight="1">
      <c r="A99" s="30" t="s">
        <v>33</v>
      </c>
      <c r="B99" s="94" t="s">
        <v>329</v>
      </c>
      <c r="C99" s="85"/>
      <c r="D99" s="95" t="s">
        <v>328</v>
      </c>
      <c r="E99" s="92">
        <f t="shared" ref="E99" si="22">E100</f>
        <v>189</v>
      </c>
    </row>
    <row r="100" spans="1:5" ht="36" customHeight="1">
      <c r="A100" s="30" t="s">
        <v>33</v>
      </c>
      <c r="B100" s="94" t="s">
        <v>329</v>
      </c>
      <c r="C100" s="23" t="s">
        <v>402</v>
      </c>
      <c r="D100" s="119" t="s">
        <v>55</v>
      </c>
      <c r="E100" s="29">
        <f>'прилож 2'!E174</f>
        <v>189</v>
      </c>
    </row>
    <row r="101" spans="1:5" ht="25.5" customHeight="1">
      <c r="A101" s="40" t="s">
        <v>33</v>
      </c>
      <c r="B101" s="94" t="s">
        <v>517</v>
      </c>
      <c r="C101" s="23"/>
      <c r="D101" s="102" t="s">
        <v>518</v>
      </c>
      <c r="E101" s="29">
        <f>E102</f>
        <v>96</v>
      </c>
    </row>
    <row r="102" spans="1:5" ht="27" customHeight="1">
      <c r="A102" s="18" t="s">
        <v>33</v>
      </c>
      <c r="B102" s="94" t="s">
        <v>517</v>
      </c>
      <c r="C102" s="23" t="s">
        <v>398</v>
      </c>
      <c r="D102" s="83" t="s">
        <v>408</v>
      </c>
      <c r="E102" s="29">
        <f>'прилож 2'!E70</f>
        <v>96</v>
      </c>
    </row>
    <row r="103" spans="1:5" ht="16.5" customHeight="1">
      <c r="A103" s="30"/>
      <c r="B103" s="94"/>
      <c r="C103" s="23"/>
      <c r="D103" s="119"/>
      <c r="E103" s="29"/>
    </row>
    <row r="104" spans="1:5" ht="17.25" customHeight="1">
      <c r="A104" s="24" t="s">
        <v>54</v>
      </c>
      <c r="B104" s="24"/>
      <c r="C104" s="24"/>
      <c r="D104" s="61" t="s">
        <v>58</v>
      </c>
      <c r="E104" s="41">
        <f>E105+E107+E109+E111+E113+E115</f>
        <v>31053</v>
      </c>
    </row>
    <row r="105" spans="1:5" ht="36.75" customHeight="1">
      <c r="A105" s="18" t="s">
        <v>54</v>
      </c>
      <c r="B105" s="94" t="s">
        <v>138</v>
      </c>
      <c r="C105" s="23"/>
      <c r="D105" s="100" t="s">
        <v>137</v>
      </c>
      <c r="E105" s="29">
        <f t="shared" ref="E105" si="23">E106</f>
        <v>5926</v>
      </c>
    </row>
    <row r="106" spans="1:5" ht="29.25" customHeight="1">
      <c r="A106" s="18" t="s">
        <v>54</v>
      </c>
      <c r="B106" s="94" t="s">
        <v>138</v>
      </c>
      <c r="C106" s="23" t="s">
        <v>398</v>
      </c>
      <c r="D106" s="83" t="s">
        <v>408</v>
      </c>
      <c r="E106" s="29">
        <f>'прилож 2'!E72</f>
        <v>5926</v>
      </c>
    </row>
    <row r="107" spans="1:5" ht="41.25" customHeight="1">
      <c r="A107" s="18" t="s">
        <v>54</v>
      </c>
      <c r="B107" s="94" t="s">
        <v>302</v>
      </c>
      <c r="C107" s="23"/>
      <c r="D107" s="102" t="s">
        <v>288</v>
      </c>
      <c r="E107" s="29">
        <f t="shared" ref="E107" si="24">E108</f>
        <v>60</v>
      </c>
    </row>
    <row r="108" spans="1:5" ht="27.75" customHeight="1">
      <c r="A108" s="18" t="s">
        <v>54</v>
      </c>
      <c r="B108" s="94" t="s">
        <v>302</v>
      </c>
      <c r="C108" s="23" t="s">
        <v>398</v>
      </c>
      <c r="D108" s="83" t="s">
        <v>408</v>
      </c>
      <c r="E108" s="29">
        <f>'прилож 2'!E74</f>
        <v>60</v>
      </c>
    </row>
    <row r="109" spans="1:5" ht="28.5" customHeight="1">
      <c r="A109" s="18" t="s">
        <v>54</v>
      </c>
      <c r="B109" s="94" t="s">
        <v>91</v>
      </c>
      <c r="C109" s="221"/>
      <c r="D109" s="95" t="s">
        <v>90</v>
      </c>
      <c r="E109" s="70">
        <f t="shared" ref="E109" si="25">E110</f>
        <v>15382</v>
      </c>
    </row>
    <row r="110" spans="1:5" ht="27" customHeight="1">
      <c r="A110" s="21" t="s">
        <v>54</v>
      </c>
      <c r="B110" s="94" t="s">
        <v>91</v>
      </c>
      <c r="C110" s="30" t="s">
        <v>398</v>
      </c>
      <c r="D110" s="83" t="s">
        <v>408</v>
      </c>
      <c r="E110" s="29">
        <f>'прилож 2'!E76</f>
        <v>15382</v>
      </c>
    </row>
    <row r="111" spans="1:5" ht="26.25" customHeight="1">
      <c r="A111" s="30" t="s">
        <v>54</v>
      </c>
      <c r="B111" s="175" t="s">
        <v>133</v>
      </c>
      <c r="C111" s="23"/>
      <c r="D111" s="100" t="s">
        <v>391</v>
      </c>
      <c r="E111" s="38">
        <f t="shared" ref="E111" si="26">E112</f>
        <v>5</v>
      </c>
    </row>
    <row r="112" spans="1:5" ht="32.25" customHeight="1">
      <c r="A112" s="30" t="s">
        <v>54</v>
      </c>
      <c r="B112" s="175" t="s">
        <v>133</v>
      </c>
      <c r="C112" s="23" t="s">
        <v>398</v>
      </c>
      <c r="D112" s="83" t="s">
        <v>408</v>
      </c>
      <c r="E112" s="38">
        <f>'прилож 2'!E78</f>
        <v>5</v>
      </c>
    </row>
    <row r="113" spans="1:5" ht="21" customHeight="1">
      <c r="A113" s="30" t="s">
        <v>54</v>
      </c>
      <c r="B113" s="175" t="s">
        <v>545</v>
      </c>
      <c r="C113" s="23"/>
      <c r="D113" s="100" t="s">
        <v>547</v>
      </c>
      <c r="E113" s="38">
        <f>E114</f>
        <v>9583.2000000000007</v>
      </c>
    </row>
    <row r="114" spans="1:5" ht="24" customHeight="1">
      <c r="A114" s="30" t="s">
        <v>54</v>
      </c>
      <c r="B114" s="175" t="s">
        <v>545</v>
      </c>
      <c r="C114" s="23" t="s">
        <v>398</v>
      </c>
      <c r="D114" s="83" t="s">
        <v>408</v>
      </c>
      <c r="E114" s="38">
        <f>'прилож 2'!E80</f>
        <v>9583.2000000000007</v>
      </c>
    </row>
    <row r="115" spans="1:5" ht="21" customHeight="1">
      <c r="A115" s="30" t="s">
        <v>54</v>
      </c>
      <c r="B115" s="94" t="s">
        <v>546</v>
      </c>
      <c r="C115" s="23"/>
      <c r="D115" s="100" t="s">
        <v>548</v>
      </c>
      <c r="E115" s="38">
        <f>E116</f>
        <v>96.8</v>
      </c>
    </row>
    <row r="116" spans="1:5" ht="24.75" customHeight="1">
      <c r="A116" s="30" t="s">
        <v>54</v>
      </c>
      <c r="B116" s="94" t="s">
        <v>546</v>
      </c>
      <c r="C116" s="23" t="s">
        <v>398</v>
      </c>
      <c r="D116" s="83" t="s">
        <v>408</v>
      </c>
      <c r="E116" s="38">
        <f>'прилож 2'!E82</f>
        <v>96.8</v>
      </c>
    </row>
    <row r="117" spans="1:5" ht="18" customHeight="1">
      <c r="A117" s="25"/>
      <c r="B117" s="25"/>
      <c r="C117" s="25"/>
      <c r="D117" s="26"/>
      <c r="E117" s="29"/>
    </row>
    <row r="118" spans="1:5" ht="24" customHeight="1">
      <c r="A118" s="40" t="s">
        <v>38</v>
      </c>
      <c r="B118" s="25"/>
      <c r="C118" s="25"/>
      <c r="D118" s="47" t="s">
        <v>50</v>
      </c>
      <c r="E118" s="48">
        <f t="shared" ref="E118" si="27">E119</f>
        <v>62.3</v>
      </c>
    </row>
    <row r="119" spans="1:5" ht="19.5" customHeight="1">
      <c r="A119" s="40" t="s">
        <v>38</v>
      </c>
      <c r="B119" s="49"/>
      <c r="C119" s="49"/>
      <c r="D119" s="90" t="s">
        <v>51</v>
      </c>
      <c r="E119" s="41">
        <f>E120+E122+E124+E126+E128</f>
        <v>62.3</v>
      </c>
    </row>
    <row r="120" spans="1:5" ht="18" customHeight="1">
      <c r="A120" s="30" t="s">
        <v>38</v>
      </c>
      <c r="B120" s="175" t="s">
        <v>139</v>
      </c>
      <c r="C120" s="23"/>
      <c r="D120" s="102" t="s">
        <v>488</v>
      </c>
      <c r="E120" s="103">
        <f t="shared" ref="E120" si="28">E121</f>
        <v>7</v>
      </c>
    </row>
    <row r="121" spans="1:5" ht="26.25" customHeight="1">
      <c r="A121" s="30" t="s">
        <v>38</v>
      </c>
      <c r="B121" s="175" t="s">
        <v>139</v>
      </c>
      <c r="C121" s="23" t="s">
        <v>398</v>
      </c>
      <c r="D121" s="83" t="s">
        <v>408</v>
      </c>
      <c r="E121" s="103">
        <f>'прилож 2'!E84</f>
        <v>7</v>
      </c>
    </row>
    <row r="122" spans="1:5" ht="27.75" customHeight="1">
      <c r="A122" s="85" t="s">
        <v>38</v>
      </c>
      <c r="B122" s="94" t="s">
        <v>93</v>
      </c>
      <c r="C122" s="87"/>
      <c r="D122" s="95" t="s">
        <v>92</v>
      </c>
      <c r="E122" s="70">
        <f t="shared" ref="E122" si="29">E123</f>
        <v>18</v>
      </c>
    </row>
    <row r="123" spans="1:5" ht="26.25" customHeight="1">
      <c r="A123" s="25" t="s">
        <v>38</v>
      </c>
      <c r="B123" s="94" t="s">
        <v>93</v>
      </c>
      <c r="C123" s="25" t="s">
        <v>398</v>
      </c>
      <c r="D123" s="83" t="s">
        <v>408</v>
      </c>
      <c r="E123" s="38">
        <f>'прилож 2'!E86</f>
        <v>18</v>
      </c>
    </row>
    <row r="124" spans="1:5" ht="16.5" customHeight="1">
      <c r="A124" s="85" t="s">
        <v>38</v>
      </c>
      <c r="B124" s="94" t="s">
        <v>94</v>
      </c>
      <c r="C124" s="23"/>
      <c r="D124" s="95" t="s">
        <v>382</v>
      </c>
      <c r="E124" s="38">
        <f t="shared" ref="E124" si="30">E125</f>
        <v>12</v>
      </c>
    </row>
    <row r="125" spans="1:5" ht="25.5">
      <c r="A125" s="85" t="s">
        <v>38</v>
      </c>
      <c r="B125" s="94" t="s">
        <v>94</v>
      </c>
      <c r="C125" s="25" t="s">
        <v>398</v>
      </c>
      <c r="D125" s="83" t="s">
        <v>408</v>
      </c>
      <c r="E125" s="38">
        <f>'прилож 2'!E88</f>
        <v>12</v>
      </c>
    </row>
    <row r="126" spans="1:5">
      <c r="A126" s="85" t="s">
        <v>38</v>
      </c>
      <c r="B126" s="94" t="s">
        <v>418</v>
      </c>
      <c r="C126" s="18"/>
      <c r="D126" s="95" t="s">
        <v>417</v>
      </c>
      <c r="E126" s="38">
        <f>E127</f>
        <v>25</v>
      </c>
    </row>
    <row r="127" spans="1:5" ht="25.5">
      <c r="A127" s="85" t="s">
        <v>38</v>
      </c>
      <c r="B127" s="94" t="s">
        <v>418</v>
      </c>
      <c r="C127" s="18" t="s">
        <v>398</v>
      </c>
      <c r="D127" s="83" t="s">
        <v>408</v>
      </c>
      <c r="E127" s="38">
        <f>'прилож 2'!E90</f>
        <v>25</v>
      </c>
    </row>
    <row r="128" spans="1:5">
      <c r="A128" s="85" t="s">
        <v>38</v>
      </c>
      <c r="B128" s="94" t="s">
        <v>521</v>
      </c>
      <c r="C128" s="18"/>
      <c r="D128" s="95" t="s">
        <v>520</v>
      </c>
      <c r="E128" s="38">
        <f>E129</f>
        <v>0.3</v>
      </c>
    </row>
    <row r="129" spans="1:5" ht="25.5">
      <c r="A129" s="85" t="s">
        <v>38</v>
      </c>
      <c r="B129" s="94" t="s">
        <v>521</v>
      </c>
      <c r="C129" s="18" t="s">
        <v>398</v>
      </c>
      <c r="D129" s="83" t="s">
        <v>408</v>
      </c>
      <c r="E129" s="38">
        <f>'прилож 2'!E92</f>
        <v>0.3</v>
      </c>
    </row>
    <row r="130" spans="1:5" ht="14.25" customHeight="1">
      <c r="A130" s="30"/>
      <c r="B130" s="30"/>
      <c r="C130" s="30"/>
      <c r="D130" s="26"/>
      <c r="E130" s="38"/>
    </row>
    <row r="131" spans="1:5" ht="21" customHeight="1">
      <c r="A131" s="43" t="s">
        <v>19</v>
      </c>
      <c r="B131" s="43"/>
      <c r="C131" s="43"/>
      <c r="D131" s="77" t="s">
        <v>20</v>
      </c>
      <c r="E131" s="36">
        <f>E133+E137+E153</f>
        <v>20488.800000000003</v>
      </c>
    </row>
    <row r="132" spans="1:5" ht="14.25" customHeight="1">
      <c r="A132" s="34"/>
      <c r="B132" s="34"/>
      <c r="C132" s="34"/>
      <c r="D132" s="62"/>
      <c r="E132" s="14"/>
    </row>
    <row r="133" spans="1:5" ht="18.75" customHeight="1">
      <c r="A133" s="34" t="s">
        <v>6</v>
      </c>
      <c r="B133" s="30"/>
      <c r="C133" s="30"/>
      <c r="D133" s="44" t="s">
        <v>21</v>
      </c>
      <c r="E133" s="50">
        <f t="shared" ref="E133:E134" si="31">E134</f>
        <v>524</v>
      </c>
    </row>
    <row r="134" spans="1:5" ht="17.25" customHeight="1">
      <c r="A134" s="15" t="s">
        <v>6</v>
      </c>
      <c r="B134" s="94" t="s">
        <v>148</v>
      </c>
      <c r="C134" s="15"/>
      <c r="D134" s="95" t="s">
        <v>419</v>
      </c>
      <c r="E134" s="73">
        <f t="shared" si="31"/>
        <v>524</v>
      </c>
    </row>
    <row r="135" spans="1:5" ht="28.5" customHeight="1">
      <c r="A135" s="18" t="s">
        <v>6</v>
      </c>
      <c r="B135" s="94" t="s">
        <v>148</v>
      </c>
      <c r="C135" s="18" t="s">
        <v>398</v>
      </c>
      <c r="D135" s="83" t="s">
        <v>408</v>
      </c>
      <c r="E135" s="38">
        <f>'прилож 2'!E94</f>
        <v>524</v>
      </c>
    </row>
    <row r="136" spans="1:5" ht="20.25" customHeight="1">
      <c r="A136" s="18"/>
      <c r="B136" s="94"/>
      <c r="C136" s="18"/>
      <c r="D136" s="83"/>
      <c r="E136" s="38"/>
    </row>
    <row r="137" spans="1:5" ht="17.25" customHeight="1">
      <c r="A137" s="34" t="s">
        <v>63</v>
      </c>
      <c r="B137" s="30"/>
      <c r="C137" s="30"/>
      <c r="D137" s="44" t="s">
        <v>64</v>
      </c>
      <c r="E137" s="48">
        <f>E138+E140+E142+E144+E146+E148+E150</f>
        <v>8810.1</v>
      </c>
    </row>
    <row r="138" spans="1:5" ht="20.25" customHeight="1">
      <c r="A138" s="18" t="s">
        <v>63</v>
      </c>
      <c r="B138" s="94" t="s">
        <v>95</v>
      </c>
      <c r="C138" s="18"/>
      <c r="D138" s="95" t="s">
        <v>420</v>
      </c>
      <c r="E138" s="70">
        <f t="shared" ref="E138" si="32">E139</f>
        <v>458.1</v>
      </c>
    </row>
    <row r="139" spans="1:5" ht="28.5" customHeight="1">
      <c r="A139" s="18" t="s">
        <v>63</v>
      </c>
      <c r="B139" s="94" t="s">
        <v>95</v>
      </c>
      <c r="C139" s="18" t="s">
        <v>398</v>
      </c>
      <c r="D139" s="83" t="s">
        <v>408</v>
      </c>
      <c r="E139" s="38">
        <f>'прилож 2'!E96</f>
        <v>458.1</v>
      </c>
    </row>
    <row r="140" spans="1:5" ht="14.25" hidden="1" customHeight="1">
      <c r="A140" s="40" t="s">
        <v>63</v>
      </c>
      <c r="B140" s="153" t="s">
        <v>370</v>
      </c>
      <c r="C140" s="18"/>
      <c r="D140" s="196" t="s">
        <v>372</v>
      </c>
      <c r="E140" s="38">
        <f t="shared" ref="E140" si="33">E141</f>
        <v>0</v>
      </c>
    </row>
    <row r="141" spans="1:5" ht="25.5" hidden="1" customHeight="1">
      <c r="A141" s="40" t="s">
        <v>63</v>
      </c>
      <c r="B141" s="153" t="s">
        <v>370</v>
      </c>
      <c r="C141" s="18" t="s">
        <v>401</v>
      </c>
      <c r="D141" s="145" t="s">
        <v>411</v>
      </c>
      <c r="E141" s="38">
        <f>'прилож 2'!E98</f>
        <v>0</v>
      </c>
    </row>
    <row r="142" spans="1:5" ht="21" customHeight="1">
      <c r="A142" s="30" t="s">
        <v>63</v>
      </c>
      <c r="B142" s="94" t="s">
        <v>145</v>
      </c>
      <c r="C142" s="23"/>
      <c r="D142" s="105" t="s">
        <v>146</v>
      </c>
      <c r="E142" s="38">
        <f t="shared" ref="E142" si="34">E143</f>
        <v>50</v>
      </c>
    </row>
    <row r="143" spans="1:5" ht="27.75" customHeight="1">
      <c r="A143" s="30" t="s">
        <v>63</v>
      </c>
      <c r="B143" s="94" t="s">
        <v>145</v>
      </c>
      <c r="C143" s="23" t="s">
        <v>398</v>
      </c>
      <c r="D143" s="83" t="s">
        <v>408</v>
      </c>
      <c r="E143" s="38">
        <f>'прилож 2'!E100</f>
        <v>50</v>
      </c>
    </row>
    <row r="144" spans="1:5" ht="15" customHeight="1">
      <c r="A144" s="85" t="s">
        <v>63</v>
      </c>
      <c r="B144" s="94" t="s">
        <v>426</v>
      </c>
      <c r="C144" s="53"/>
      <c r="D144" s="95" t="s">
        <v>414</v>
      </c>
      <c r="E144" s="38">
        <f>E145</f>
        <v>998</v>
      </c>
    </row>
    <row r="145" spans="1:5" ht="27.75" customHeight="1">
      <c r="A145" s="85" t="s">
        <v>63</v>
      </c>
      <c r="B145" s="94" t="s">
        <v>426</v>
      </c>
      <c r="C145" s="53" t="s">
        <v>398</v>
      </c>
      <c r="D145" s="83" t="s">
        <v>408</v>
      </c>
      <c r="E145" s="38">
        <f>'прилож 2'!E102</f>
        <v>998</v>
      </c>
    </row>
    <row r="146" spans="1:5" ht="22.5" customHeight="1">
      <c r="A146" s="85" t="s">
        <v>63</v>
      </c>
      <c r="B146" s="94" t="s">
        <v>551</v>
      </c>
      <c r="C146" s="23"/>
      <c r="D146" s="105" t="s">
        <v>552</v>
      </c>
      <c r="E146" s="38">
        <f>E147</f>
        <v>5904</v>
      </c>
    </row>
    <row r="147" spans="1:5" ht="27.75" customHeight="1">
      <c r="A147" s="85" t="s">
        <v>63</v>
      </c>
      <c r="B147" s="94" t="s">
        <v>551</v>
      </c>
      <c r="C147" s="23" t="s">
        <v>398</v>
      </c>
      <c r="D147" s="83" t="s">
        <v>408</v>
      </c>
      <c r="E147" s="38">
        <f>'прилож 2'!E104</f>
        <v>5904</v>
      </c>
    </row>
    <row r="148" spans="1:5" ht="27.75" customHeight="1">
      <c r="A148" s="85" t="s">
        <v>63</v>
      </c>
      <c r="B148" s="94" t="s">
        <v>554</v>
      </c>
      <c r="C148" s="23"/>
      <c r="D148" s="105" t="s">
        <v>555</v>
      </c>
      <c r="E148" s="38">
        <f>E149</f>
        <v>1330</v>
      </c>
    </row>
    <row r="149" spans="1:5" ht="27.75" customHeight="1">
      <c r="A149" s="85" t="s">
        <v>63</v>
      </c>
      <c r="B149" s="94" t="s">
        <v>554</v>
      </c>
      <c r="C149" s="23" t="s">
        <v>398</v>
      </c>
      <c r="D149" s="83" t="s">
        <v>408</v>
      </c>
      <c r="E149" s="38">
        <f>'прилож 2'!E106</f>
        <v>1330</v>
      </c>
    </row>
    <row r="150" spans="1:5" ht="27.75" customHeight="1">
      <c r="A150" s="85" t="s">
        <v>63</v>
      </c>
      <c r="B150" s="94" t="s">
        <v>370</v>
      </c>
      <c r="C150" s="23"/>
      <c r="D150" s="105" t="s">
        <v>556</v>
      </c>
      <c r="E150" s="38">
        <f>E151</f>
        <v>70</v>
      </c>
    </row>
    <row r="151" spans="1:5" ht="27.75" customHeight="1">
      <c r="A151" s="85" t="s">
        <v>63</v>
      </c>
      <c r="B151" s="94" t="s">
        <v>370</v>
      </c>
      <c r="C151" s="23" t="s">
        <v>398</v>
      </c>
      <c r="D151" s="83" t="s">
        <v>408</v>
      </c>
      <c r="E151" s="38">
        <f>'прилож 2'!E108</f>
        <v>70</v>
      </c>
    </row>
    <row r="152" spans="1:5" ht="18" customHeight="1">
      <c r="A152" s="30"/>
      <c r="B152" s="94"/>
      <c r="C152" s="23"/>
      <c r="D152" s="83"/>
      <c r="E152" s="38"/>
    </row>
    <row r="153" spans="1:5" ht="16.5" customHeight="1">
      <c r="A153" s="34" t="s">
        <v>301</v>
      </c>
      <c r="B153" s="180"/>
      <c r="C153" s="34"/>
      <c r="D153" s="166" t="s">
        <v>344</v>
      </c>
      <c r="E153" s="41">
        <f>E154+E156+E158+E160+E162+E164+E167+E169+E171+E174+E176+E178</f>
        <v>11154.7</v>
      </c>
    </row>
    <row r="154" spans="1:5" ht="17.25" customHeight="1">
      <c r="A154" s="157" t="s">
        <v>301</v>
      </c>
      <c r="B154" s="94" t="s">
        <v>346</v>
      </c>
      <c r="C154" s="147" t="s">
        <v>398</v>
      </c>
      <c r="D154" s="188" t="s">
        <v>309</v>
      </c>
      <c r="E154" s="38">
        <f t="shared" ref="E154" si="35">E155</f>
        <v>1599.5</v>
      </c>
    </row>
    <row r="155" spans="1:5" ht="28.5" customHeight="1">
      <c r="A155" s="30" t="s">
        <v>301</v>
      </c>
      <c r="B155" s="94" t="s">
        <v>346</v>
      </c>
      <c r="C155" s="30" t="s">
        <v>398</v>
      </c>
      <c r="D155" s="83" t="s">
        <v>408</v>
      </c>
      <c r="E155" s="38">
        <f>'прилож 2'!E128</f>
        <v>1599.5</v>
      </c>
    </row>
    <row r="156" spans="1:5" ht="42" customHeight="1">
      <c r="A156" s="40" t="s">
        <v>301</v>
      </c>
      <c r="B156" s="94" t="s">
        <v>492</v>
      </c>
      <c r="C156" s="18"/>
      <c r="D156" s="144" t="s">
        <v>363</v>
      </c>
      <c r="E156" s="38">
        <f t="shared" ref="E156" si="36">E157</f>
        <v>52</v>
      </c>
    </row>
    <row r="157" spans="1:5" ht="24.75" customHeight="1">
      <c r="A157" s="18" t="s">
        <v>301</v>
      </c>
      <c r="B157" s="94" t="s">
        <v>492</v>
      </c>
      <c r="C157" s="18" t="s">
        <v>398</v>
      </c>
      <c r="D157" s="83" t="s">
        <v>408</v>
      </c>
      <c r="E157" s="38">
        <f>'прилож 2'!E110</f>
        <v>52</v>
      </c>
    </row>
    <row r="158" spans="1:5" ht="41.25" customHeight="1">
      <c r="A158" s="30" t="s">
        <v>301</v>
      </c>
      <c r="B158" s="94" t="s">
        <v>428</v>
      </c>
      <c r="C158" s="30"/>
      <c r="D158" s="227" t="s">
        <v>326</v>
      </c>
      <c r="E158" s="38">
        <f t="shared" ref="E158" si="37">E159</f>
        <v>408</v>
      </c>
    </row>
    <row r="159" spans="1:5" ht="25.5">
      <c r="A159" s="30" t="s">
        <v>301</v>
      </c>
      <c r="B159" s="94" t="s">
        <v>428</v>
      </c>
      <c r="C159" s="30" t="s">
        <v>398</v>
      </c>
      <c r="D159" s="83" t="s">
        <v>408</v>
      </c>
      <c r="E159" s="38">
        <f>'прилож 2'!E112</f>
        <v>408</v>
      </c>
    </row>
    <row r="160" spans="1:5" ht="30.75" customHeight="1">
      <c r="A160" s="30" t="s">
        <v>301</v>
      </c>
      <c r="B160" s="94" t="s">
        <v>494</v>
      </c>
      <c r="C160" s="30"/>
      <c r="D160" s="144" t="s">
        <v>477</v>
      </c>
      <c r="E160" s="38">
        <f>E161</f>
        <v>100</v>
      </c>
    </row>
    <row r="161" spans="1:5" ht="25.5">
      <c r="A161" s="30" t="s">
        <v>301</v>
      </c>
      <c r="B161" s="94" t="s">
        <v>494</v>
      </c>
      <c r="C161" s="30" t="s">
        <v>398</v>
      </c>
      <c r="D161" s="83" t="s">
        <v>408</v>
      </c>
      <c r="E161" s="38">
        <f>'прилож 2'!E114</f>
        <v>100</v>
      </c>
    </row>
    <row r="162" spans="1:5" ht="38.25">
      <c r="A162" s="30" t="s">
        <v>301</v>
      </c>
      <c r="B162" s="94" t="s">
        <v>523</v>
      </c>
      <c r="C162" s="30"/>
      <c r="D162" s="144" t="s">
        <v>524</v>
      </c>
      <c r="E162" s="38">
        <f>E163</f>
        <v>100</v>
      </c>
    </row>
    <row r="163" spans="1:5" ht="25.5">
      <c r="A163" s="30" t="s">
        <v>301</v>
      </c>
      <c r="B163" s="94" t="s">
        <v>523</v>
      </c>
      <c r="C163" s="30" t="s">
        <v>398</v>
      </c>
      <c r="D163" s="83" t="s">
        <v>408</v>
      </c>
      <c r="E163" s="38">
        <f>'прилож 2'!E116</f>
        <v>100</v>
      </c>
    </row>
    <row r="164" spans="1:5" ht="20.25" customHeight="1">
      <c r="A164" s="30" t="s">
        <v>301</v>
      </c>
      <c r="B164" s="94" t="s">
        <v>429</v>
      </c>
      <c r="C164" s="30"/>
      <c r="D164" s="233" t="s">
        <v>476</v>
      </c>
      <c r="E164" s="38">
        <f>E165+E166</f>
        <v>1566</v>
      </c>
    </row>
    <row r="165" spans="1:5" ht="38.25" customHeight="1">
      <c r="A165" s="30" t="s">
        <v>301</v>
      </c>
      <c r="B165" s="94" t="s">
        <v>429</v>
      </c>
      <c r="C165" s="30" t="s">
        <v>397</v>
      </c>
      <c r="D165" s="256" t="s">
        <v>407</v>
      </c>
      <c r="E165" s="38">
        <f>'прилож 2'!E118</f>
        <v>494</v>
      </c>
    </row>
    <row r="166" spans="1:5" ht="32.25" customHeight="1">
      <c r="A166" s="30" t="s">
        <v>301</v>
      </c>
      <c r="B166" s="94" t="s">
        <v>429</v>
      </c>
      <c r="C166" s="30" t="s">
        <v>398</v>
      </c>
      <c r="D166" s="83" t="s">
        <v>408</v>
      </c>
      <c r="E166" s="38">
        <f>'прилож 2'!E119</f>
        <v>1072</v>
      </c>
    </row>
    <row r="167" spans="1:5" ht="21.75" customHeight="1">
      <c r="A167" s="40" t="s">
        <v>301</v>
      </c>
      <c r="B167" s="94" t="s">
        <v>430</v>
      </c>
      <c r="C167" s="30"/>
      <c r="D167" s="144" t="s">
        <v>475</v>
      </c>
      <c r="E167" s="38">
        <f>E168</f>
        <v>836.2</v>
      </c>
    </row>
    <row r="168" spans="1:5" ht="26.25" customHeight="1">
      <c r="A168" s="30" t="s">
        <v>301</v>
      </c>
      <c r="B168" s="94" t="s">
        <v>430</v>
      </c>
      <c r="C168" s="30" t="s">
        <v>398</v>
      </c>
      <c r="D168" s="83" t="s">
        <v>408</v>
      </c>
      <c r="E168" s="38">
        <f>'прилож 2'!E121</f>
        <v>836.2</v>
      </c>
    </row>
    <row r="169" spans="1:5" ht="18" customHeight="1">
      <c r="A169" s="40" t="s">
        <v>301</v>
      </c>
      <c r="B169" s="94" t="s">
        <v>432</v>
      </c>
      <c r="C169" s="30"/>
      <c r="D169" s="144" t="s">
        <v>431</v>
      </c>
      <c r="E169" s="38">
        <f>E170</f>
        <v>182</v>
      </c>
    </row>
    <row r="170" spans="1:5" ht="26.25" customHeight="1">
      <c r="A170" s="30" t="s">
        <v>301</v>
      </c>
      <c r="B170" s="94" t="s">
        <v>432</v>
      </c>
      <c r="C170" s="30" t="s">
        <v>398</v>
      </c>
      <c r="D170" s="83" t="s">
        <v>408</v>
      </c>
      <c r="E170" s="38">
        <f>'прилож 2'!E123</f>
        <v>182</v>
      </c>
    </row>
    <row r="171" spans="1:5" ht="16.5" customHeight="1">
      <c r="A171" s="40" t="s">
        <v>301</v>
      </c>
      <c r="B171" s="94" t="s">
        <v>433</v>
      </c>
      <c r="C171" s="30"/>
      <c r="D171" s="144" t="s">
        <v>474</v>
      </c>
      <c r="E171" s="38">
        <f>E172+E173</f>
        <v>2611</v>
      </c>
    </row>
    <row r="172" spans="1:5" ht="26.25" customHeight="1">
      <c r="A172" s="30" t="s">
        <v>301</v>
      </c>
      <c r="B172" s="94" t="s">
        <v>433</v>
      </c>
      <c r="C172" s="30" t="s">
        <v>398</v>
      </c>
      <c r="D172" s="83" t="s">
        <v>408</v>
      </c>
      <c r="E172" s="38">
        <f>'прилож 2'!E125</f>
        <v>2598</v>
      </c>
    </row>
    <row r="173" spans="1:5" ht="24" customHeight="1">
      <c r="A173" s="30" t="s">
        <v>301</v>
      </c>
      <c r="B173" s="94" t="s">
        <v>433</v>
      </c>
      <c r="C173" s="18" t="s">
        <v>400</v>
      </c>
      <c r="D173" s="219" t="s">
        <v>410</v>
      </c>
      <c r="E173" s="38">
        <f>'прилож 2'!E126</f>
        <v>13</v>
      </c>
    </row>
    <row r="174" spans="1:5" ht="21.75" customHeight="1">
      <c r="A174" s="30" t="s">
        <v>301</v>
      </c>
      <c r="B174" s="175" t="s">
        <v>514</v>
      </c>
      <c r="C174" s="30"/>
      <c r="D174" s="144" t="s">
        <v>515</v>
      </c>
      <c r="E174" s="38">
        <f>E175</f>
        <v>2497</v>
      </c>
    </row>
    <row r="175" spans="1:5" ht="26.25" customHeight="1">
      <c r="A175" s="30" t="s">
        <v>301</v>
      </c>
      <c r="B175" s="175" t="s">
        <v>514</v>
      </c>
      <c r="C175" s="30" t="s">
        <v>398</v>
      </c>
      <c r="D175" s="83" t="s">
        <v>408</v>
      </c>
      <c r="E175" s="38">
        <f>'прилож 2'!E130</f>
        <v>2497</v>
      </c>
    </row>
    <row r="176" spans="1:5" ht="26.25" customHeight="1">
      <c r="A176" s="30" t="s">
        <v>301</v>
      </c>
      <c r="B176" s="175" t="s">
        <v>527</v>
      </c>
      <c r="C176" s="30"/>
      <c r="D176" s="144" t="s">
        <v>526</v>
      </c>
      <c r="E176" s="38">
        <f>E177</f>
        <v>803</v>
      </c>
    </row>
    <row r="177" spans="1:5" ht="26.25" customHeight="1">
      <c r="A177" s="30" t="s">
        <v>301</v>
      </c>
      <c r="B177" s="175" t="s">
        <v>527</v>
      </c>
      <c r="C177" s="30" t="s">
        <v>398</v>
      </c>
      <c r="D177" s="83" t="s">
        <v>408</v>
      </c>
      <c r="E177" s="38">
        <f>'прилож 2'!E132</f>
        <v>803</v>
      </c>
    </row>
    <row r="178" spans="1:5" ht="26.25" customHeight="1">
      <c r="A178" s="30" t="s">
        <v>301</v>
      </c>
      <c r="B178" s="175" t="s">
        <v>529</v>
      </c>
      <c r="C178" s="30"/>
      <c r="D178" s="144" t="s">
        <v>530</v>
      </c>
      <c r="E178" s="38">
        <f>E179</f>
        <v>400</v>
      </c>
    </row>
    <row r="179" spans="1:5" ht="26.25" customHeight="1">
      <c r="A179" s="30" t="s">
        <v>301</v>
      </c>
      <c r="B179" s="175" t="s">
        <v>529</v>
      </c>
      <c r="C179" s="30" t="s">
        <v>398</v>
      </c>
      <c r="D179" s="83" t="s">
        <v>408</v>
      </c>
      <c r="E179" s="38">
        <f>'прилож 2'!E134</f>
        <v>400</v>
      </c>
    </row>
    <row r="180" spans="1:5" ht="14.25" customHeight="1">
      <c r="A180" s="30"/>
      <c r="B180" s="94"/>
      <c r="C180" s="30"/>
      <c r="D180" s="83"/>
      <c r="E180" s="38"/>
    </row>
    <row r="181" spans="1:5" ht="25.5" customHeight="1">
      <c r="A181" s="58" t="s">
        <v>361</v>
      </c>
      <c r="B181" s="94"/>
      <c r="C181" s="30"/>
      <c r="D181" s="198" t="s">
        <v>362</v>
      </c>
      <c r="E181" s="45">
        <f>E182</f>
        <v>7830.6</v>
      </c>
    </row>
    <row r="182" spans="1:5" ht="25.5" customHeight="1">
      <c r="A182" s="40" t="s">
        <v>375</v>
      </c>
      <c r="B182" s="94"/>
      <c r="C182" s="30"/>
      <c r="D182" s="203" t="s">
        <v>377</v>
      </c>
      <c r="E182" s="41">
        <f>E183+E185+E187</f>
        <v>7830.6</v>
      </c>
    </row>
    <row r="183" spans="1:5" ht="25.5" customHeight="1">
      <c r="A183" s="85" t="s">
        <v>375</v>
      </c>
      <c r="B183" s="94" t="s">
        <v>435</v>
      </c>
      <c r="C183" s="30"/>
      <c r="D183" s="161" t="s">
        <v>376</v>
      </c>
      <c r="E183" s="38">
        <f t="shared" ref="E183" si="38">E184</f>
        <v>68.5</v>
      </c>
    </row>
    <row r="184" spans="1:5" ht="25.5" customHeight="1">
      <c r="A184" s="30" t="s">
        <v>375</v>
      </c>
      <c r="B184" s="94" t="s">
        <v>435</v>
      </c>
      <c r="C184" s="18" t="s">
        <v>398</v>
      </c>
      <c r="D184" s="83" t="s">
        <v>408</v>
      </c>
      <c r="E184" s="38">
        <f>'прилож 2'!E140</f>
        <v>68.5</v>
      </c>
    </row>
    <row r="185" spans="1:5" ht="40.5" customHeight="1">
      <c r="A185" s="40" t="s">
        <v>375</v>
      </c>
      <c r="B185" s="94" t="s">
        <v>378</v>
      </c>
      <c r="C185" s="30"/>
      <c r="D185" s="205" t="s">
        <v>511</v>
      </c>
      <c r="E185" s="38">
        <f t="shared" ref="E185" si="39">E186</f>
        <v>7374</v>
      </c>
    </row>
    <row r="186" spans="1:5" ht="25.5" customHeight="1">
      <c r="A186" s="30" t="s">
        <v>375</v>
      </c>
      <c r="B186" s="94" t="s">
        <v>378</v>
      </c>
      <c r="C186" s="18" t="s">
        <v>398</v>
      </c>
      <c r="D186" s="83" t="s">
        <v>408</v>
      </c>
      <c r="E186" s="38">
        <f>'прилож 2'!E136</f>
        <v>7374</v>
      </c>
    </row>
    <row r="187" spans="1:5" ht="37.5" customHeight="1">
      <c r="A187" s="40" t="s">
        <v>375</v>
      </c>
      <c r="B187" s="94" t="s">
        <v>452</v>
      </c>
      <c r="C187" s="30"/>
      <c r="D187" s="205" t="s">
        <v>512</v>
      </c>
      <c r="E187" s="38">
        <f>E188</f>
        <v>388.1</v>
      </c>
    </row>
    <row r="188" spans="1:5" ht="25.5" customHeight="1">
      <c r="A188" s="30" t="s">
        <v>375</v>
      </c>
      <c r="B188" s="94" t="s">
        <v>452</v>
      </c>
      <c r="C188" s="18" t="s">
        <v>398</v>
      </c>
      <c r="D188" s="83" t="s">
        <v>408</v>
      </c>
      <c r="E188" s="38">
        <f>'прилож 2'!E138</f>
        <v>388.1</v>
      </c>
    </row>
    <row r="189" spans="1:5" ht="16.5" customHeight="1">
      <c r="A189" s="18"/>
      <c r="B189" s="18"/>
      <c r="C189" s="18"/>
      <c r="D189" s="19"/>
      <c r="E189" s="104"/>
    </row>
    <row r="190" spans="1:5" ht="21" customHeight="1">
      <c r="A190" s="35" t="s">
        <v>22</v>
      </c>
      <c r="B190" s="35"/>
      <c r="C190" s="35"/>
      <c r="D190" s="78" t="s">
        <v>23</v>
      </c>
      <c r="E190" s="36">
        <f>E192+E204+E227+E239</f>
        <v>87539.9</v>
      </c>
    </row>
    <row r="191" spans="1:5" ht="12.75" customHeight="1">
      <c r="A191" s="51"/>
      <c r="B191" s="37"/>
      <c r="C191" s="37"/>
      <c r="D191" s="63"/>
      <c r="E191" s="104"/>
    </row>
    <row r="192" spans="1:5" ht="18" customHeight="1">
      <c r="A192" s="37" t="s">
        <v>5</v>
      </c>
      <c r="B192" s="53"/>
      <c r="C192" s="53"/>
      <c r="D192" s="63" t="s">
        <v>24</v>
      </c>
      <c r="E192" s="52">
        <f t="shared" ref="E192" si="40">E193+E195+E197+E199+E201</f>
        <v>16649</v>
      </c>
    </row>
    <row r="193" spans="1:5" ht="42" customHeight="1">
      <c r="A193" s="53" t="s">
        <v>5</v>
      </c>
      <c r="B193" s="116" t="s">
        <v>109</v>
      </c>
      <c r="C193" s="53"/>
      <c r="D193" s="95" t="s">
        <v>462</v>
      </c>
      <c r="E193" s="17">
        <f t="shared" ref="E193" si="41">E194</f>
        <v>6380</v>
      </c>
    </row>
    <row r="194" spans="1:5" ht="29.25" customHeight="1">
      <c r="A194" s="53" t="s">
        <v>5</v>
      </c>
      <c r="B194" s="116" t="s">
        <v>109</v>
      </c>
      <c r="C194" s="53" t="s">
        <v>402</v>
      </c>
      <c r="D194" s="20" t="s">
        <v>405</v>
      </c>
      <c r="E194" s="38">
        <f>'прилож 2'!E176</f>
        <v>6380</v>
      </c>
    </row>
    <row r="195" spans="1:5" ht="120" customHeight="1">
      <c r="A195" s="53" t="s">
        <v>5</v>
      </c>
      <c r="B195" s="116" t="s">
        <v>110</v>
      </c>
      <c r="C195" s="53"/>
      <c r="D195" s="205" t="s">
        <v>513</v>
      </c>
      <c r="E195" s="38">
        <f t="shared" ref="E195" si="42">E196</f>
        <v>68</v>
      </c>
    </row>
    <row r="196" spans="1:5" ht="30.75" customHeight="1">
      <c r="A196" s="53" t="s">
        <v>5</v>
      </c>
      <c r="B196" s="116" t="s">
        <v>110</v>
      </c>
      <c r="C196" s="53" t="s">
        <v>402</v>
      </c>
      <c r="D196" s="20" t="s">
        <v>405</v>
      </c>
      <c r="E196" s="38">
        <f>'прилож 2'!E178</f>
        <v>68</v>
      </c>
    </row>
    <row r="197" spans="1:5" ht="66" customHeight="1">
      <c r="A197" s="54" t="s">
        <v>5</v>
      </c>
      <c r="B197" s="94" t="s">
        <v>147</v>
      </c>
      <c r="C197" s="53"/>
      <c r="D197" s="95" t="s">
        <v>113</v>
      </c>
      <c r="E197" s="38">
        <f t="shared" ref="E197" si="43">E198</f>
        <v>9750</v>
      </c>
    </row>
    <row r="198" spans="1:5" ht="30.75" customHeight="1">
      <c r="A198" s="53" t="s">
        <v>5</v>
      </c>
      <c r="B198" s="94" t="s">
        <v>147</v>
      </c>
      <c r="C198" s="53" t="s">
        <v>402</v>
      </c>
      <c r="D198" s="20" t="s">
        <v>405</v>
      </c>
      <c r="E198" s="38">
        <f>'прилож 2'!E180</f>
        <v>9750</v>
      </c>
    </row>
    <row r="199" spans="1:5" ht="27" customHeight="1">
      <c r="A199" s="54" t="s">
        <v>5</v>
      </c>
      <c r="B199" s="94" t="s">
        <v>115</v>
      </c>
      <c r="C199" s="53"/>
      <c r="D199" s="95" t="s">
        <v>114</v>
      </c>
      <c r="E199" s="38">
        <f t="shared" ref="E199" si="44">E200</f>
        <v>204</v>
      </c>
    </row>
    <row r="200" spans="1:5" ht="25.5" customHeight="1">
      <c r="A200" s="53" t="s">
        <v>5</v>
      </c>
      <c r="B200" s="94" t="s">
        <v>115</v>
      </c>
      <c r="C200" s="53" t="s">
        <v>402</v>
      </c>
      <c r="D200" s="20" t="s">
        <v>405</v>
      </c>
      <c r="E200" s="38">
        <f>'прилож 2'!E182</f>
        <v>204</v>
      </c>
    </row>
    <row r="201" spans="1:5" ht="28.5" customHeight="1">
      <c r="A201" s="53" t="s">
        <v>5</v>
      </c>
      <c r="B201" s="116" t="s">
        <v>379</v>
      </c>
      <c r="C201" s="53"/>
      <c r="D201" s="95" t="s">
        <v>380</v>
      </c>
      <c r="E201" s="38">
        <f t="shared" ref="E201" si="45">E202</f>
        <v>247</v>
      </c>
    </row>
    <row r="202" spans="1:5" ht="24" customHeight="1">
      <c r="A202" s="53" t="s">
        <v>5</v>
      </c>
      <c r="B202" s="116" t="s">
        <v>379</v>
      </c>
      <c r="C202" s="53" t="s">
        <v>402</v>
      </c>
      <c r="D202" s="20" t="s">
        <v>405</v>
      </c>
      <c r="E202" s="38">
        <f>'прилож 2'!E184</f>
        <v>247</v>
      </c>
    </row>
    <row r="203" spans="1:5" ht="16.5" customHeight="1">
      <c r="A203" s="53"/>
      <c r="B203" s="94"/>
      <c r="C203" s="53"/>
      <c r="D203" s="64"/>
      <c r="E203" s="38"/>
    </row>
    <row r="204" spans="1:5" ht="18.75" customHeight="1">
      <c r="A204" s="37" t="s">
        <v>9</v>
      </c>
      <c r="B204" s="30"/>
      <c r="C204" s="54"/>
      <c r="D204" s="63" t="s">
        <v>25</v>
      </c>
      <c r="E204" s="52">
        <f>E205+E207+E209+E212+E214+E216+E218+E220+E222+E224</f>
        <v>59773.9</v>
      </c>
    </row>
    <row r="205" spans="1:5" ht="53.25" customHeight="1">
      <c r="A205" s="21" t="s">
        <v>9</v>
      </c>
      <c r="B205" s="94" t="s">
        <v>117</v>
      </c>
      <c r="C205" s="21"/>
      <c r="D205" s="95" t="s">
        <v>116</v>
      </c>
      <c r="E205" s="29">
        <f t="shared" ref="E205" si="46">E206</f>
        <v>14246</v>
      </c>
    </row>
    <row r="206" spans="1:5" ht="27" customHeight="1">
      <c r="A206" s="54" t="s">
        <v>9</v>
      </c>
      <c r="B206" s="94" t="s">
        <v>117</v>
      </c>
      <c r="C206" s="53" t="s">
        <v>402</v>
      </c>
      <c r="D206" s="20" t="s">
        <v>405</v>
      </c>
      <c r="E206" s="38">
        <f>'прилож 2'!E186</f>
        <v>14246</v>
      </c>
    </row>
    <row r="207" spans="1:5" ht="20.25" customHeight="1">
      <c r="A207" s="54" t="s">
        <v>9</v>
      </c>
      <c r="B207" s="94" t="s">
        <v>331</v>
      </c>
      <c r="C207" s="53"/>
      <c r="D207" s="144" t="s">
        <v>332</v>
      </c>
      <c r="E207" s="38">
        <f t="shared" ref="E207" si="47">E208</f>
        <v>247</v>
      </c>
    </row>
    <row r="208" spans="1:5" ht="27" customHeight="1">
      <c r="A208" s="54" t="s">
        <v>9</v>
      </c>
      <c r="B208" s="94" t="s">
        <v>331</v>
      </c>
      <c r="C208" s="53" t="s">
        <v>402</v>
      </c>
      <c r="D208" s="20" t="s">
        <v>405</v>
      </c>
      <c r="E208" s="38">
        <f>'прилож 2'!E188</f>
        <v>247</v>
      </c>
    </row>
    <row r="209" spans="1:5" ht="50.25" customHeight="1">
      <c r="A209" s="54" t="s">
        <v>9</v>
      </c>
      <c r="B209" s="94" t="s">
        <v>119</v>
      </c>
      <c r="C209" s="54"/>
      <c r="D209" s="95" t="s">
        <v>118</v>
      </c>
      <c r="E209" s="70">
        <f t="shared" ref="E209" si="48">E210+E211</f>
        <v>36930</v>
      </c>
    </row>
    <row r="210" spans="1:5" ht="26.25" customHeight="1">
      <c r="A210" s="54" t="s">
        <v>9</v>
      </c>
      <c r="B210" s="94" t="s">
        <v>119</v>
      </c>
      <c r="C210" s="53" t="s">
        <v>402</v>
      </c>
      <c r="D210" s="20" t="s">
        <v>405</v>
      </c>
      <c r="E210" s="38">
        <f>'прилож 2'!E190</f>
        <v>35665</v>
      </c>
    </row>
    <row r="211" spans="1:5" ht="27.75" customHeight="1">
      <c r="A211" s="54" t="s">
        <v>9</v>
      </c>
      <c r="B211" s="94" t="s">
        <v>119</v>
      </c>
      <c r="C211" s="30" t="s">
        <v>398</v>
      </c>
      <c r="D211" s="83" t="s">
        <v>69</v>
      </c>
      <c r="E211" s="38">
        <f>'прилож 2'!E142</f>
        <v>1265</v>
      </c>
    </row>
    <row r="212" spans="1:5" ht="27.75" customHeight="1">
      <c r="A212" s="163" t="s">
        <v>9</v>
      </c>
      <c r="B212" s="94" t="s">
        <v>121</v>
      </c>
      <c r="C212" s="163"/>
      <c r="D212" s="95" t="s">
        <v>120</v>
      </c>
      <c r="E212" s="70">
        <f t="shared" ref="E212" si="49">E213</f>
        <v>369</v>
      </c>
    </row>
    <row r="213" spans="1:5" ht="24.75" customHeight="1">
      <c r="A213" s="163" t="s">
        <v>9</v>
      </c>
      <c r="B213" s="94" t="s">
        <v>121</v>
      </c>
      <c r="C213" s="86" t="s">
        <v>402</v>
      </c>
      <c r="D213" s="20" t="s">
        <v>405</v>
      </c>
      <c r="E213" s="38">
        <f>'прилож 2'!E192</f>
        <v>369</v>
      </c>
    </row>
    <row r="214" spans="1:5" ht="41.25" customHeight="1">
      <c r="A214" s="163" t="s">
        <v>9</v>
      </c>
      <c r="B214" s="94" t="s">
        <v>337</v>
      </c>
      <c r="C214" s="163"/>
      <c r="D214" s="95" t="s">
        <v>317</v>
      </c>
      <c r="E214" s="38">
        <f t="shared" ref="E214" si="50">E215</f>
        <v>3125</v>
      </c>
    </row>
    <row r="215" spans="1:5" ht="29.25" customHeight="1">
      <c r="A215" s="163" t="s">
        <v>9</v>
      </c>
      <c r="B215" s="94" t="s">
        <v>337</v>
      </c>
      <c r="C215" s="53" t="s">
        <v>402</v>
      </c>
      <c r="D215" s="20" t="s">
        <v>405</v>
      </c>
      <c r="E215" s="38">
        <f>'прилож 2'!E194</f>
        <v>3125</v>
      </c>
    </row>
    <row r="216" spans="1:5" ht="21.75" customHeight="1">
      <c r="A216" s="21" t="s">
        <v>9</v>
      </c>
      <c r="B216" s="94" t="s">
        <v>125</v>
      </c>
      <c r="C216" s="21"/>
      <c r="D216" s="95" t="s">
        <v>124</v>
      </c>
      <c r="E216" s="70">
        <f t="shared" ref="E216" si="51">E217</f>
        <v>943</v>
      </c>
    </row>
    <row r="217" spans="1:5" ht="29.25" customHeight="1">
      <c r="A217" s="54" t="s">
        <v>9</v>
      </c>
      <c r="B217" s="94" t="s">
        <v>125</v>
      </c>
      <c r="C217" s="53" t="s">
        <v>402</v>
      </c>
      <c r="D217" s="20" t="s">
        <v>405</v>
      </c>
      <c r="E217" s="38">
        <f>'прилож 2'!E196</f>
        <v>943</v>
      </c>
    </row>
    <row r="218" spans="1:5" ht="28.5" customHeight="1">
      <c r="A218" s="54" t="s">
        <v>9</v>
      </c>
      <c r="B218" s="94" t="s">
        <v>126</v>
      </c>
      <c r="C218" s="53"/>
      <c r="D218" s="95" t="s">
        <v>114</v>
      </c>
      <c r="E218" s="38">
        <f t="shared" ref="E218" si="52">E219</f>
        <v>596</v>
      </c>
    </row>
    <row r="219" spans="1:5" ht="24" customHeight="1">
      <c r="A219" s="53" t="s">
        <v>9</v>
      </c>
      <c r="B219" s="94" t="s">
        <v>126</v>
      </c>
      <c r="C219" s="53" t="s">
        <v>402</v>
      </c>
      <c r="D219" s="20" t="s">
        <v>405</v>
      </c>
      <c r="E219" s="38">
        <f>'прилож 2'!E198</f>
        <v>596</v>
      </c>
    </row>
    <row r="220" spans="1:5" ht="28.5" customHeight="1">
      <c r="A220" s="163" t="s">
        <v>9</v>
      </c>
      <c r="B220" s="94" t="s">
        <v>306</v>
      </c>
      <c r="C220" s="163"/>
      <c r="D220" s="95" t="s">
        <v>305</v>
      </c>
      <c r="E220" s="38">
        <f t="shared" ref="E220" si="53">E221</f>
        <v>100</v>
      </c>
    </row>
    <row r="221" spans="1:5" ht="29.25" customHeight="1">
      <c r="A221" s="163" t="s">
        <v>9</v>
      </c>
      <c r="B221" s="94" t="s">
        <v>306</v>
      </c>
      <c r="C221" s="53" t="s">
        <v>402</v>
      </c>
      <c r="D221" s="20" t="s">
        <v>405</v>
      </c>
      <c r="E221" s="38">
        <f>'прилож 2'!E200</f>
        <v>100</v>
      </c>
    </row>
    <row r="222" spans="1:5" ht="38.25" customHeight="1">
      <c r="A222" s="54" t="s">
        <v>9</v>
      </c>
      <c r="B222" s="94" t="s">
        <v>320</v>
      </c>
      <c r="C222" s="53"/>
      <c r="D222" s="165" t="s">
        <v>321</v>
      </c>
      <c r="E222" s="38">
        <f t="shared" ref="E222" si="54">E223</f>
        <v>2498</v>
      </c>
    </row>
    <row r="223" spans="1:5" ht="25.5" customHeight="1">
      <c r="A223" s="54" t="s">
        <v>9</v>
      </c>
      <c r="B223" s="94" t="s">
        <v>320</v>
      </c>
      <c r="C223" s="53" t="s">
        <v>402</v>
      </c>
      <c r="D223" s="20" t="s">
        <v>405</v>
      </c>
      <c r="E223" s="38">
        <f>'прилож 2'!E202</f>
        <v>2498</v>
      </c>
    </row>
    <row r="224" spans="1:5" ht="27" customHeight="1">
      <c r="A224" s="54" t="s">
        <v>9</v>
      </c>
      <c r="B224" s="94" t="s">
        <v>383</v>
      </c>
      <c r="C224" s="53"/>
      <c r="D224" s="164" t="s">
        <v>384</v>
      </c>
      <c r="E224" s="38">
        <f t="shared" ref="E224" si="55">E225</f>
        <v>719.9</v>
      </c>
    </row>
    <row r="225" spans="1:5" ht="24.75" customHeight="1">
      <c r="A225" s="54" t="s">
        <v>9</v>
      </c>
      <c r="B225" s="94" t="s">
        <v>383</v>
      </c>
      <c r="C225" s="53" t="s">
        <v>402</v>
      </c>
      <c r="D225" s="20" t="s">
        <v>405</v>
      </c>
      <c r="E225" s="38">
        <f>'прилож 2'!E204</f>
        <v>719.9</v>
      </c>
    </row>
    <row r="226" spans="1:5" ht="14.25" customHeight="1">
      <c r="A226" s="54"/>
      <c r="B226" s="94"/>
      <c r="C226" s="53"/>
      <c r="D226" s="64"/>
      <c r="E226" s="38"/>
    </row>
    <row r="227" spans="1:5" ht="15.75" customHeight="1">
      <c r="A227" s="80" t="s">
        <v>285</v>
      </c>
      <c r="B227" s="94"/>
      <c r="C227" s="53"/>
      <c r="D227" s="93" t="s">
        <v>286</v>
      </c>
      <c r="E227" s="41">
        <f>E228+E230+E232+E234+E236</f>
        <v>10111</v>
      </c>
    </row>
    <row r="228" spans="1:5" ht="53.25" customHeight="1">
      <c r="A228" s="54" t="s">
        <v>285</v>
      </c>
      <c r="B228" s="94" t="s">
        <v>142</v>
      </c>
      <c r="C228" s="54"/>
      <c r="D228" s="95" t="s">
        <v>465</v>
      </c>
      <c r="E228" s="38">
        <f t="shared" ref="E228" si="56">E229</f>
        <v>7290</v>
      </c>
    </row>
    <row r="229" spans="1:5" ht="28.5" customHeight="1">
      <c r="A229" s="54" t="s">
        <v>285</v>
      </c>
      <c r="B229" s="94" t="s">
        <v>142</v>
      </c>
      <c r="C229" s="54" t="s">
        <v>402</v>
      </c>
      <c r="D229" s="20" t="s">
        <v>405</v>
      </c>
      <c r="E229" s="38">
        <f>'прилож 2'!E206</f>
        <v>7290</v>
      </c>
    </row>
    <row r="230" spans="1:5" ht="25.5">
      <c r="A230" s="54" t="s">
        <v>285</v>
      </c>
      <c r="B230" s="94" t="s">
        <v>143</v>
      </c>
      <c r="C230" s="54"/>
      <c r="D230" s="95" t="s">
        <v>114</v>
      </c>
      <c r="E230" s="38">
        <f t="shared" ref="E230" si="57">E231</f>
        <v>51</v>
      </c>
    </row>
    <row r="231" spans="1:5" ht="27" customHeight="1">
      <c r="A231" s="54" t="s">
        <v>285</v>
      </c>
      <c r="B231" s="94" t="s">
        <v>143</v>
      </c>
      <c r="C231" s="53" t="s">
        <v>402</v>
      </c>
      <c r="D231" s="20" t="s">
        <v>405</v>
      </c>
      <c r="E231" s="38">
        <f>'прилож 2'!E208</f>
        <v>51</v>
      </c>
    </row>
    <row r="232" spans="1:5" ht="39" customHeight="1">
      <c r="A232" s="54" t="s">
        <v>285</v>
      </c>
      <c r="B232" s="148" t="s">
        <v>119</v>
      </c>
      <c r="C232" s="54"/>
      <c r="D232" s="95" t="s">
        <v>122</v>
      </c>
      <c r="E232" s="70">
        <f t="shared" ref="E232" si="58">E233</f>
        <v>825</v>
      </c>
    </row>
    <row r="233" spans="1:5" ht="32.25" customHeight="1">
      <c r="A233" s="54" t="s">
        <v>285</v>
      </c>
      <c r="B233" s="148" t="s">
        <v>119</v>
      </c>
      <c r="C233" s="53" t="s">
        <v>402</v>
      </c>
      <c r="D233" s="20" t="s">
        <v>405</v>
      </c>
      <c r="E233" s="38">
        <f>'прилож 2'!E210</f>
        <v>825</v>
      </c>
    </row>
    <row r="234" spans="1:5" ht="49.5" customHeight="1">
      <c r="A234" s="30" t="s">
        <v>285</v>
      </c>
      <c r="B234" s="94" t="s">
        <v>123</v>
      </c>
      <c r="C234" s="21"/>
      <c r="D234" s="95" t="s">
        <v>464</v>
      </c>
      <c r="E234" s="29">
        <f t="shared" ref="E234" si="59">E235</f>
        <v>1928</v>
      </c>
    </row>
    <row r="235" spans="1:5" ht="27" customHeight="1">
      <c r="A235" s="30" t="s">
        <v>285</v>
      </c>
      <c r="B235" s="94" t="s">
        <v>123</v>
      </c>
      <c r="C235" s="85" t="s">
        <v>402</v>
      </c>
      <c r="D235" s="20" t="s">
        <v>405</v>
      </c>
      <c r="E235" s="29">
        <f>'прилож 2'!E212</f>
        <v>1928</v>
      </c>
    </row>
    <row r="236" spans="1:5" ht="28.5" customHeight="1">
      <c r="A236" s="54" t="s">
        <v>285</v>
      </c>
      <c r="B236" s="94" t="s">
        <v>141</v>
      </c>
      <c r="C236" s="53"/>
      <c r="D236" s="95" t="s">
        <v>114</v>
      </c>
      <c r="E236" s="29">
        <f t="shared" ref="E236" si="60">E237</f>
        <v>17</v>
      </c>
    </row>
    <row r="237" spans="1:5" ht="27.75" customHeight="1">
      <c r="A237" s="53" t="s">
        <v>285</v>
      </c>
      <c r="B237" s="94" t="s">
        <v>141</v>
      </c>
      <c r="C237" s="53" t="s">
        <v>402</v>
      </c>
      <c r="D237" s="20" t="s">
        <v>405</v>
      </c>
      <c r="E237" s="29">
        <f>'прилож 2'!E214</f>
        <v>17</v>
      </c>
    </row>
    <row r="238" spans="1:5" ht="15" customHeight="1">
      <c r="A238" s="27"/>
      <c r="B238" s="54"/>
      <c r="C238" s="54"/>
      <c r="D238" s="28"/>
      <c r="E238" s="38"/>
    </row>
    <row r="239" spans="1:5" ht="19.5" customHeight="1">
      <c r="A239" s="80" t="s">
        <v>65</v>
      </c>
      <c r="B239" s="80"/>
      <c r="C239" s="80"/>
      <c r="D239" s="91" t="s">
        <v>66</v>
      </c>
      <c r="E239" s="71">
        <f>E240+E243+E245</f>
        <v>1006</v>
      </c>
    </row>
    <row r="240" spans="1:5" ht="18" customHeight="1">
      <c r="A240" s="18" t="s">
        <v>65</v>
      </c>
      <c r="B240" s="116" t="s">
        <v>97</v>
      </c>
      <c r="C240" s="15"/>
      <c r="D240" s="99" t="s">
        <v>96</v>
      </c>
      <c r="E240" s="41">
        <f t="shared" ref="E240" si="61">E241+E242</f>
        <v>529</v>
      </c>
    </row>
    <row r="241" spans="1:5" ht="39" customHeight="1">
      <c r="A241" s="18" t="s">
        <v>65</v>
      </c>
      <c r="B241" s="116" t="s">
        <v>97</v>
      </c>
      <c r="C241" s="15" t="s">
        <v>397</v>
      </c>
      <c r="D241" s="83" t="s">
        <v>407</v>
      </c>
      <c r="E241" s="38">
        <f>'прилож 2'!E144</f>
        <v>453</v>
      </c>
    </row>
    <row r="242" spans="1:5" ht="25.5">
      <c r="A242" s="18" t="s">
        <v>65</v>
      </c>
      <c r="B242" s="116" t="s">
        <v>97</v>
      </c>
      <c r="C242" s="15" t="s">
        <v>398</v>
      </c>
      <c r="D242" s="83" t="s">
        <v>69</v>
      </c>
      <c r="E242" s="38">
        <f>'прилож 2'!E145</f>
        <v>76</v>
      </c>
    </row>
    <row r="243" spans="1:5" ht="38.25" customHeight="1">
      <c r="A243" s="86" t="s">
        <v>65</v>
      </c>
      <c r="B243" s="94" t="s">
        <v>351</v>
      </c>
      <c r="C243" s="53"/>
      <c r="D243" s="151" t="s">
        <v>352</v>
      </c>
      <c r="E243" s="41">
        <f t="shared" ref="E243" si="62">E244</f>
        <v>447</v>
      </c>
    </row>
    <row r="244" spans="1:5" ht="26.25" customHeight="1">
      <c r="A244" s="54" t="s">
        <v>65</v>
      </c>
      <c r="B244" s="94" t="s">
        <v>351</v>
      </c>
      <c r="C244" s="53" t="s">
        <v>402</v>
      </c>
      <c r="D244" s="20" t="s">
        <v>405</v>
      </c>
      <c r="E244" s="38">
        <f>'прилож 2'!E216</f>
        <v>447</v>
      </c>
    </row>
    <row r="245" spans="1:5" ht="19.5" customHeight="1">
      <c r="A245" s="54" t="s">
        <v>65</v>
      </c>
      <c r="B245" s="94" t="s">
        <v>365</v>
      </c>
      <c r="C245" s="53"/>
      <c r="D245" s="224" t="s">
        <v>366</v>
      </c>
      <c r="E245" s="41">
        <f t="shared" ref="E245" si="63">E246</f>
        <v>30</v>
      </c>
    </row>
    <row r="246" spans="1:5" ht="23.25" customHeight="1">
      <c r="A246" s="86" t="s">
        <v>65</v>
      </c>
      <c r="B246" s="94" t="s">
        <v>365</v>
      </c>
      <c r="C246" s="85" t="s">
        <v>402</v>
      </c>
      <c r="D246" s="20" t="s">
        <v>405</v>
      </c>
      <c r="E246" s="38">
        <f>'прилож 2'!E218</f>
        <v>30</v>
      </c>
    </row>
    <row r="247" spans="1:5" ht="13.5" customHeight="1">
      <c r="A247" s="27"/>
      <c r="B247" s="54"/>
      <c r="C247" s="54"/>
      <c r="D247" s="26"/>
      <c r="E247" s="38"/>
    </row>
    <row r="248" spans="1:5" ht="20.25" customHeight="1">
      <c r="A248" s="43" t="s">
        <v>26</v>
      </c>
      <c r="B248" s="43"/>
      <c r="C248" s="43"/>
      <c r="D248" s="77" t="s">
        <v>60</v>
      </c>
      <c r="E248" s="36">
        <f t="shared" ref="E248" si="64">E250</f>
        <v>13791</v>
      </c>
    </row>
    <row r="249" spans="1:5" ht="15.75" customHeight="1">
      <c r="A249" s="43"/>
      <c r="B249" s="43"/>
      <c r="C249" s="43"/>
      <c r="D249" s="77"/>
      <c r="E249" s="36"/>
    </row>
    <row r="250" spans="1:5" ht="14.25" customHeight="1">
      <c r="A250" s="34" t="s">
        <v>8</v>
      </c>
      <c r="B250" s="30"/>
      <c r="C250" s="30"/>
      <c r="D250" s="62" t="s">
        <v>27</v>
      </c>
      <c r="E250" s="52">
        <f>E251+E253+E255+E257+E259</f>
        <v>13791</v>
      </c>
    </row>
    <row r="251" spans="1:5" ht="39" customHeight="1">
      <c r="A251" s="23" t="s">
        <v>8</v>
      </c>
      <c r="B251" s="148" t="s">
        <v>128</v>
      </c>
      <c r="C251" s="23"/>
      <c r="D251" s="95" t="s">
        <v>127</v>
      </c>
      <c r="E251" s="72">
        <f t="shared" ref="E251" si="65">E252</f>
        <v>9861</v>
      </c>
    </row>
    <row r="252" spans="1:5" ht="25.5">
      <c r="A252" s="23" t="s">
        <v>8</v>
      </c>
      <c r="B252" s="148" t="s">
        <v>128</v>
      </c>
      <c r="C252" s="53" t="s">
        <v>402</v>
      </c>
      <c r="D252" s="20" t="s">
        <v>405</v>
      </c>
      <c r="E252" s="29">
        <f>'прилож 2'!E220</f>
        <v>9861</v>
      </c>
    </row>
    <row r="253" spans="1:5" ht="38.25">
      <c r="A253" s="23" t="s">
        <v>8</v>
      </c>
      <c r="B253" s="207" t="s">
        <v>403</v>
      </c>
      <c r="C253" s="53"/>
      <c r="D253" s="208" t="s">
        <v>205</v>
      </c>
      <c r="E253" s="29">
        <f t="shared" ref="E253" si="66">E254</f>
        <v>212</v>
      </c>
    </row>
    <row r="254" spans="1:5" ht="25.5">
      <c r="A254" s="23" t="s">
        <v>8</v>
      </c>
      <c r="B254" s="207" t="s">
        <v>403</v>
      </c>
      <c r="C254" s="86" t="s">
        <v>402</v>
      </c>
      <c r="D254" s="20" t="s">
        <v>405</v>
      </c>
      <c r="E254" s="29">
        <f>'прилож 2'!E222</f>
        <v>212</v>
      </c>
    </row>
    <row r="255" spans="1:5" ht="23.25" customHeight="1">
      <c r="A255" s="23" t="s">
        <v>8</v>
      </c>
      <c r="B255" s="94" t="s">
        <v>130</v>
      </c>
      <c r="C255" s="23"/>
      <c r="D255" s="95" t="s">
        <v>129</v>
      </c>
      <c r="E255" s="41">
        <f t="shared" ref="E255" si="67">E256</f>
        <v>3378</v>
      </c>
    </row>
    <row r="256" spans="1:5" ht="26.25" customHeight="1">
      <c r="A256" s="23" t="s">
        <v>8</v>
      </c>
      <c r="B256" s="94" t="s">
        <v>130</v>
      </c>
      <c r="C256" s="53" t="s">
        <v>402</v>
      </c>
      <c r="D256" s="20" t="s">
        <v>405</v>
      </c>
      <c r="E256" s="29">
        <f>'прилож 2'!E224</f>
        <v>3378</v>
      </c>
    </row>
    <row r="257" spans="1:5" ht="39" customHeight="1">
      <c r="A257" s="23" t="s">
        <v>8</v>
      </c>
      <c r="B257" s="94" t="s">
        <v>404</v>
      </c>
      <c r="C257" s="53"/>
      <c r="D257" s="208" t="s">
        <v>201</v>
      </c>
      <c r="E257" s="29">
        <f t="shared" ref="E257" si="68">E258</f>
        <v>320</v>
      </c>
    </row>
    <row r="258" spans="1:5" ht="26.25" customHeight="1">
      <c r="A258" s="23" t="s">
        <v>8</v>
      </c>
      <c r="B258" s="94" t="s">
        <v>404</v>
      </c>
      <c r="C258" s="53" t="s">
        <v>402</v>
      </c>
      <c r="D258" s="20" t="s">
        <v>405</v>
      </c>
      <c r="E258" s="29">
        <f>'прилож 2'!E226</f>
        <v>320</v>
      </c>
    </row>
    <row r="259" spans="1:5" ht="36.75" customHeight="1">
      <c r="A259" s="23" t="s">
        <v>8</v>
      </c>
      <c r="B259" s="94" t="s">
        <v>356</v>
      </c>
      <c r="C259" s="18"/>
      <c r="D259" s="161" t="s">
        <v>354</v>
      </c>
      <c r="E259" s="41">
        <f t="shared" ref="E259" si="69">E260</f>
        <v>20</v>
      </c>
    </row>
    <row r="260" spans="1:5" ht="27" customHeight="1">
      <c r="A260" s="23" t="s">
        <v>8</v>
      </c>
      <c r="B260" s="94" t="s">
        <v>356</v>
      </c>
      <c r="C260" s="53" t="s">
        <v>402</v>
      </c>
      <c r="D260" s="20" t="s">
        <v>405</v>
      </c>
      <c r="E260" s="29">
        <f>'прилож 2'!E228</f>
        <v>20</v>
      </c>
    </row>
    <row r="261" spans="1:5">
      <c r="A261" s="27"/>
      <c r="B261" s="54"/>
      <c r="C261" s="54"/>
      <c r="D261" s="55"/>
      <c r="E261" s="29"/>
    </row>
    <row r="262" spans="1:5" ht="16.5" customHeight="1">
      <c r="A262" s="43" t="s">
        <v>28</v>
      </c>
      <c r="B262" s="181"/>
      <c r="C262" s="181"/>
      <c r="D262" s="77" t="s">
        <v>29</v>
      </c>
      <c r="E262" s="45">
        <f>E264+E270+E274</f>
        <v>4349.3</v>
      </c>
    </row>
    <row r="263" spans="1:5" ht="16.5" customHeight="1">
      <c r="A263" s="43"/>
      <c r="B263" s="181"/>
      <c r="C263" s="181"/>
      <c r="D263" s="77"/>
      <c r="E263" s="45"/>
    </row>
    <row r="264" spans="1:5" ht="15.75" customHeight="1">
      <c r="A264" s="34" t="s">
        <v>10</v>
      </c>
      <c r="B264" s="30"/>
      <c r="C264" s="30"/>
      <c r="D264" s="62" t="s">
        <v>30</v>
      </c>
      <c r="E264" s="52">
        <f t="shared" ref="E264" si="70">E265+E267</f>
        <v>1452.2</v>
      </c>
    </row>
    <row r="265" spans="1:5" ht="17.25" customHeight="1">
      <c r="A265" s="18" t="s">
        <v>10</v>
      </c>
      <c r="B265" s="94" t="s">
        <v>99</v>
      </c>
      <c r="C265" s="18"/>
      <c r="D265" s="99" t="s">
        <v>98</v>
      </c>
      <c r="E265" s="38">
        <f t="shared" ref="E265" si="71">E266</f>
        <v>1409</v>
      </c>
    </row>
    <row r="266" spans="1:5" ht="17.25" customHeight="1">
      <c r="A266" s="30" t="s">
        <v>10</v>
      </c>
      <c r="B266" s="94" t="s">
        <v>99</v>
      </c>
      <c r="C266" s="85" t="s">
        <v>399</v>
      </c>
      <c r="D266" s="218" t="s">
        <v>409</v>
      </c>
      <c r="E266" s="31">
        <f>'прилож 2'!E147</f>
        <v>1409</v>
      </c>
    </row>
    <row r="267" spans="1:5" ht="39.75" customHeight="1">
      <c r="A267" s="18" t="s">
        <v>10</v>
      </c>
      <c r="B267" s="94" t="s">
        <v>101</v>
      </c>
      <c r="C267" s="18"/>
      <c r="D267" s="95" t="s">
        <v>100</v>
      </c>
      <c r="E267" s="29">
        <f t="shared" ref="E267" si="72">E268</f>
        <v>43.2</v>
      </c>
    </row>
    <row r="268" spans="1:5" ht="21.75" customHeight="1">
      <c r="A268" s="18" t="s">
        <v>10</v>
      </c>
      <c r="B268" s="94" t="s">
        <v>101</v>
      </c>
      <c r="C268" s="85" t="s">
        <v>399</v>
      </c>
      <c r="D268" s="218" t="s">
        <v>409</v>
      </c>
      <c r="E268" s="31">
        <f>'прилож 2'!E149</f>
        <v>43.2</v>
      </c>
    </row>
    <row r="269" spans="1:5" ht="14.25" customHeight="1">
      <c r="A269" s="18"/>
      <c r="B269" s="94"/>
      <c r="C269" s="85"/>
      <c r="D269" s="218"/>
      <c r="E269" s="31"/>
    </row>
    <row r="270" spans="1:5" ht="21.75" customHeight="1">
      <c r="A270" s="40" t="s">
        <v>534</v>
      </c>
      <c r="B270" s="94"/>
      <c r="C270" s="53"/>
      <c r="D270" s="258" t="s">
        <v>537</v>
      </c>
      <c r="E270" s="41">
        <f>E271</f>
        <v>10</v>
      </c>
    </row>
    <row r="271" spans="1:5" ht="31.5" customHeight="1">
      <c r="A271" s="18" t="s">
        <v>534</v>
      </c>
      <c r="B271" s="94" t="s">
        <v>535</v>
      </c>
      <c r="C271" s="30"/>
      <c r="D271" s="257" t="s">
        <v>536</v>
      </c>
      <c r="E271" s="103">
        <f>E272</f>
        <v>10</v>
      </c>
    </row>
    <row r="272" spans="1:5" ht="28.5" customHeight="1">
      <c r="A272" s="18" t="s">
        <v>534</v>
      </c>
      <c r="B272" s="94" t="s">
        <v>535</v>
      </c>
      <c r="C272" s="30" t="s">
        <v>402</v>
      </c>
      <c r="D272" s="20" t="s">
        <v>405</v>
      </c>
      <c r="E272" s="103">
        <f>'прилож 2'!E151</f>
        <v>10</v>
      </c>
    </row>
    <row r="273" spans="1:5" ht="15.75" customHeight="1">
      <c r="A273" s="18"/>
      <c r="B273" s="94"/>
      <c r="C273" s="30"/>
      <c r="D273" s="83"/>
      <c r="E273" s="31"/>
    </row>
    <row r="274" spans="1:5" ht="17.25" customHeight="1">
      <c r="A274" s="40" t="s">
        <v>11</v>
      </c>
      <c r="B274" s="18"/>
      <c r="C274" s="85"/>
      <c r="D274" s="62" t="s">
        <v>61</v>
      </c>
      <c r="E274" s="41">
        <f>E275+E277+E279</f>
        <v>2887.1</v>
      </c>
    </row>
    <row r="275" spans="1:5" ht="39" customHeight="1">
      <c r="A275" s="21" t="s">
        <v>11</v>
      </c>
      <c r="B275" s="94" t="s">
        <v>112</v>
      </c>
      <c r="C275" s="21"/>
      <c r="D275" s="95" t="s">
        <v>111</v>
      </c>
      <c r="E275" s="29">
        <f t="shared" ref="E275" si="73">E276</f>
        <v>988</v>
      </c>
    </row>
    <row r="276" spans="1:5" ht="18.75" customHeight="1">
      <c r="A276" s="21" t="s">
        <v>11</v>
      </c>
      <c r="B276" s="94" t="s">
        <v>112</v>
      </c>
      <c r="C276" s="53" t="s">
        <v>402</v>
      </c>
      <c r="D276" s="28" t="s">
        <v>56</v>
      </c>
      <c r="E276" s="29">
        <f>'прилож 2'!E230</f>
        <v>988</v>
      </c>
    </row>
    <row r="277" spans="1:5" ht="43.5" customHeight="1">
      <c r="A277" s="85" t="s">
        <v>11</v>
      </c>
      <c r="B277" s="94" t="s">
        <v>324</v>
      </c>
      <c r="C277" s="177"/>
      <c r="D277" s="165" t="s">
        <v>323</v>
      </c>
      <c r="E277" s="29">
        <f t="shared" ref="E277" si="74">E278</f>
        <v>936.5</v>
      </c>
    </row>
    <row r="278" spans="1:5" ht="26.25" customHeight="1">
      <c r="A278" s="30" t="s">
        <v>11</v>
      </c>
      <c r="B278" s="94" t="s">
        <v>324</v>
      </c>
      <c r="C278" s="53" t="s">
        <v>401</v>
      </c>
      <c r="D278" s="145" t="s">
        <v>411</v>
      </c>
      <c r="E278" s="29">
        <f>'прилож 2'!E153</f>
        <v>936.5</v>
      </c>
    </row>
    <row r="279" spans="1:5" ht="41.25" customHeight="1">
      <c r="A279" s="85" t="s">
        <v>11</v>
      </c>
      <c r="B279" s="94" t="s">
        <v>558</v>
      </c>
      <c r="C279" s="177"/>
      <c r="D279" s="165" t="s">
        <v>559</v>
      </c>
      <c r="E279" s="29">
        <f>E280</f>
        <v>962.6</v>
      </c>
    </row>
    <row r="280" spans="1:5" ht="26.25" customHeight="1">
      <c r="A280" s="30" t="s">
        <v>11</v>
      </c>
      <c r="B280" s="94" t="s">
        <v>558</v>
      </c>
      <c r="C280" s="53" t="s">
        <v>401</v>
      </c>
      <c r="D280" s="145" t="s">
        <v>411</v>
      </c>
      <c r="E280" s="29">
        <f>'прилож 2'!E155</f>
        <v>962.6</v>
      </c>
    </row>
    <row r="281" spans="1:5" ht="13.5" customHeight="1">
      <c r="A281" s="56"/>
      <c r="B281" s="56"/>
      <c r="C281" s="56"/>
      <c r="D281" s="65"/>
      <c r="E281" s="57"/>
    </row>
    <row r="282" spans="1:5" ht="18" customHeight="1">
      <c r="A282" s="43" t="s">
        <v>36</v>
      </c>
      <c r="B282" s="30"/>
      <c r="C282" s="30"/>
      <c r="D282" s="79" t="s">
        <v>44</v>
      </c>
      <c r="E282" s="45">
        <f t="shared" ref="E282" si="75">E283+E288</f>
        <v>1552.2</v>
      </c>
    </row>
    <row r="283" spans="1:5" ht="16.5" customHeight="1">
      <c r="A283" s="181" t="s">
        <v>62</v>
      </c>
      <c r="B283" s="30"/>
      <c r="C283" s="30"/>
      <c r="D283" s="228" t="s">
        <v>395</v>
      </c>
      <c r="E283" s="45">
        <f t="shared" ref="E283" si="76">E284+E286</f>
        <v>324.2</v>
      </c>
    </row>
    <row r="284" spans="1:5" ht="28.5" customHeight="1">
      <c r="A284" s="40" t="s">
        <v>62</v>
      </c>
      <c r="B284" s="94" t="s">
        <v>104</v>
      </c>
      <c r="C284" s="53"/>
      <c r="D284" s="95" t="s">
        <v>303</v>
      </c>
      <c r="E284" s="29">
        <f t="shared" ref="E284" si="77">E285</f>
        <v>321</v>
      </c>
    </row>
    <row r="285" spans="1:5" ht="29.25" customHeight="1">
      <c r="A285" s="18" t="s">
        <v>62</v>
      </c>
      <c r="B285" s="94" t="s">
        <v>104</v>
      </c>
      <c r="C285" s="53" t="s">
        <v>398</v>
      </c>
      <c r="D285" s="83" t="s">
        <v>408</v>
      </c>
      <c r="E285" s="29">
        <f>'прилож 2'!E162</f>
        <v>321</v>
      </c>
    </row>
    <row r="286" spans="1:5" ht="28.5" customHeight="1">
      <c r="A286" s="18" t="s">
        <v>62</v>
      </c>
      <c r="B286" s="94" t="s">
        <v>315</v>
      </c>
      <c r="C286" s="53"/>
      <c r="D286" s="95" t="s">
        <v>304</v>
      </c>
      <c r="E286" s="29">
        <f t="shared" ref="E286" si="78">E287</f>
        <v>3.2</v>
      </c>
    </row>
    <row r="287" spans="1:5" ht="16.5" customHeight="1">
      <c r="A287" s="18" t="s">
        <v>62</v>
      </c>
      <c r="B287" s="94" t="s">
        <v>315</v>
      </c>
      <c r="C287" s="53" t="s">
        <v>398</v>
      </c>
      <c r="D287" s="83" t="s">
        <v>408</v>
      </c>
      <c r="E287" s="29">
        <f>'прилож 2'!E164</f>
        <v>3.2</v>
      </c>
    </row>
    <row r="288" spans="1:5" ht="19.5" customHeight="1">
      <c r="A288" s="206" t="s">
        <v>43</v>
      </c>
      <c r="B288" s="94"/>
      <c r="C288" s="53"/>
      <c r="D288" s="228" t="s">
        <v>394</v>
      </c>
      <c r="E288" s="48">
        <f t="shared" ref="E288" si="79">E289+E292</f>
        <v>1228</v>
      </c>
    </row>
    <row r="289" spans="1:5" ht="19.5" customHeight="1">
      <c r="A289" s="40" t="s">
        <v>43</v>
      </c>
      <c r="B289" s="94" t="s">
        <v>103</v>
      </c>
      <c r="C289" s="18"/>
      <c r="D289" s="99" t="s">
        <v>102</v>
      </c>
      <c r="E289" s="70">
        <f t="shared" ref="E289" si="80">E290+E291</f>
        <v>1178</v>
      </c>
    </row>
    <row r="290" spans="1:5" ht="14.25" customHeight="1">
      <c r="A290" s="18" t="s">
        <v>43</v>
      </c>
      <c r="B290" s="94" t="s">
        <v>103</v>
      </c>
      <c r="C290" s="18" t="s">
        <v>398</v>
      </c>
      <c r="D290" s="83" t="s">
        <v>408</v>
      </c>
      <c r="E290" s="29">
        <f>'прилож 2'!E157</f>
        <v>1173</v>
      </c>
    </row>
    <row r="291" spans="1:5" ht="16.5" customHeight="1">
      <c r="A291" s="18" t="s">
        <v>43</v>
      </c>
      <c r="B291" s="94" t="s">
        <v>103</v>
      </c>
      <c r="C291" s="18" t="s">
        <v>400</v>
      </c>
      <c r="D291" s="219" t="s">
        <v>410</v>
      </c>
      <c r="E291" s="29">
        <f>'прилож 2'!E158</f>
        <v>5</v>
      </c>
    </row>
    <row r="292" spans="1:5" ht="18.75" customHeight="1">
      <c r="A292" s="18" t="s">
        <v>43</v>
      </c>
      <c r="B292" s="94" t="s">
        <v>132</v>
      </c>
      <c r="C292" s="18"/>
      <c r="D292" s="99" t="s">
        <v>131</v>
      </c>
      <c r="E292" s="70">
        <f t="shared" ref="E292" si="81">E293</f>
        <v>50</v>
      </c>
    </row>
    <row r="293" spans="1:5" ht="27" customHeight="1">
      <c r="A293" s="18" t="s">
        <v>43</v>
      </c>
      <c r="B293" s="94" t="s">
        <v>132</v>
      </c>
      <c r="C293" s="18" t="s">
        <v>398</v>
      </c>
      <c r="D293" s="83" t="s">
        <v>408</v>
      </c>
      <c r="E293" s="29">
        <f>'прилож 2'!E160</f>
        <v>50</v>
      </c>
    </row>
    <row r="294" spans="1:5" ht="16.5" customHeight="1">
      <c r="A294" s="18"/>
      <c r="B294" s="18"/>
      <c r="C294" s="18"/>
      <c r="D294" s="243"/>
      <c r="E294" s="17"/>
    </row>
    <row r="295" spans="1:5" ht="18">
      <c r="A295" s="273" t="s">
        <v>31</v>
      </c>
      <c r="B295" s="273"/>
      <c r="C295" s="273"/>
      <c r="D295" s="274"/>
      <c r="E295" s="193">
        <f>E282+E262+E248+E190+E181+E131+E89+E79+E73+E16</f>
        <v>213596.44999999995</v>
      </c>
    </row>
    <row r="296" spans="1:5">
      <c r="A296" s="104"/>
      <c r="B296" s="229"/>
      <c r="C296" s="229"/>
      <c r="D296" s="104"/>
      <c r="E296" s="104"/>
    </row>
    <row r="297" spans="1:5" hidden="1">
      <c r="E297">
        <v>174023.3</v>
      </c>
    </row>
    <row r="298" spans="1:5" hidden="1">
      <c r="E298" s="167">
        <f>E297-E295</f>
        <v>-39573.149999999965</v>
      </c>
    </row>
  </sheetData>
  <mergeCells count="7">
    <mergeCell ref="E13:E14"/>
    <mergeCell ref="A10:D10"/>
    <mergeCell ref="A11:D11"/>
    <mergeCell ref="A295:D295"/>
    <mergeCell ref="A13:C13"/>
    <mergeCell ref="A12:D12"/>
    <mergeCell ref="D13:D14"/>
  </mergeCells>
  <phoneticPr fontId="0" type="noConversion"/>
  <pageMargins left="0.51181102362204722" right="0.19685039370078741" top="0.39370078740157483" bottom="0.39370078740157483" header="0.19685039370078741" footer="0.23622047244094491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7"/>
  <sheetViews>
    <sheetView topLeftCell="A166" workbookViewId="0">
      <selection activeCell="D48" sqref="D48"/>
    </sheetView>
  </sheetViews>
  <sheetFormatPr defaultRowHeight="12.75"/>
  <cols>
    <col min="1" max="1" width="15.140625" style="183" customWidth="1"/>
    <col min="2" max="2" width="76.85546875" style="110" customWidth="1"/>
    <col min="3" max="3" width="11.28515625" hidden="1" customWidth="1"/>
    <col min="4" max="4" width="11.7109375" customWidth="1"/>
  </cols>
  <sheetData>
    <row r="1" spans="1:4" ht="21" customHeight="1">
      <c r="A1" s="279" t="s">
        <v>509</v>
      </c>
      <c r="B1" s="279"/>
    </row>
    <row r="2" spans="1:4" ht="16.5" customHeight="1">
      <c r="A2" s="253" t="s">
        <v>504</v>
      </c>
      <c r="B2" s="3" t="s">
        <v>505</v>
      </c>
    </row>
    <row r="3" spans="1:4" ht="16.5" customHeight="1">
      <c r="A3" s="253"/>
      <c r="B3" s="3" t="s">
        <v>506</v>
      </c>
    </row>
    <row r="4" spans="1:4" ht="16.5" customHeight="1">
      <c r="A4" s="187"/>
      <c r="B4" s="3" t="s">
        <v>507</v>
      </c>
    </row>
    <row r="5" spans="1:4" ht="16.5" customHeight="1">
      <c r="A5" s="187"/>
      <c r="B5" s="3" t="s">
        <v>544</v>
      </c>
    </row>
    <row r="6" spans="1:4" ht="16.5" customHeight="1">
      <c r="A6" s="187"/>
      <c r="B6" s="3" t="s">
        <v>543</v>
      </c>
    </row>
    <row r="7" spans="1:4" ht="21.75" customHeight="1">
      <c r="A7" s="187"/>
      <c r="B7" s="3" t="s">
        <v>510</v>
      </c>
    </row>
    <row r="8" spans="1:4" ht="16.5" customHeight="1">
      <c r="A8" s="187"/>
      <c r="B8" s="3" t="s">
        <v>508</v>
      </c>
    </row>
    <row r="9" spans="1:4" ht="16.5" customHeight="1">
      <c r="A9" s="187"/>
      <c r="B9" s="3" t="s">
        <v>406</v>
      </c>
    </row>
    <row r="10" spans="1:4" ht="33.75" customHeight="1">
      <c r="A10" s="280" t="s">
        <v>308</v>
      </c>
      <c r="B10" s="281"/>
    </row>
    <row r="11" spans="1:4" ht="13.5" customHeight="1">
      <c r="A11" s="281"/>
      <c r="B11" s="281"/>
    </row>
    <row r="12" spans="1:4">
      <c r="B12" s="3"/>
    </row>
    <row r="13" spans="1:4" ht="30.75" customHeight="1">
      <c r="A13" s="106" t="s">
        <v>149</v>
      </c>
      <c r="B13" s="106" t="s">
        <v>150</v>
      </c>
      <c r="C13" s="141" t="s">
        <v>289</v>
      </c>
      <c r="D13" s="141" t="s">
        <v>396</v>
      </c>
    </row>
    <row r="14" spans="1:4" ht="62.25" customHeight="1">
      <c r="A14" s="184" t="s">
        <v>151</v>
      </c>
      <c r="B14" s="247" t="s">
        <v>454</v>
      </c>
      <c r="C14" s="126" t="e">
        <f>C15+C44+C47+C53</f>
        <v>#REF!</v>
      </c>
      <c r="D14" s="251">
        <f>D15+D44+D47+D53</f>
        <v>92551.2</v>
      </c>
    </row>
    <row r="15" spans="1:4" ht="30">
      <c r="A15" s="123" t="s">
        <v>152</v>
      </c>
      <c r="B15" s="124" t="s">
        <v>153</v>
      </c>
      <c r="C15" s="134" t="e">
        <f>C16+C23+C34+C39</f>
        <v>#REF!</v>
      </c>
      <c r="D15" s="134">
        <f>D16+D23+D34+D37+D39+D42</f>
        <v>87998.9</v>
      </c>
    </row>
    <row r="16" spans="1:4" ht="15">
      <c r="A16" s="111" t="s">
        <v>154</v>
      </c>
      <c r="B16" s="112" t="s">
        <v>155</v>
      </c>
      <c r="C16" s="135" t="e">
        <f>C17+#REF!+C18+C19+C20+C21</f>
        <v>#REF!</v>
      </c>
      <c r="D16" s="135">
        <f t="shared" ref="D16" si="0">D17+D18+D19+D20+D21+D22</f>
        <v>17637</v>
      </c>
    </row>
    <row r="17" spans="1:4" ht="38.25">
      <c r="A17" s="108" t="s">
        <v>156</v>
      </c>
      <c r="B17" s="117" t="s">
        <v>462</v>
      </c>
      <c r="C17" s="104">
        <v>3799</v>
      </c>
      <c r="D17" s="104">
        <f>'прилож 3'!E193</f>
        <v>6380</v>
      </c>
    </row>
    <row r="18" spans="1:4" ht="117" customHeight="1">
      <c r="A18" s="108" t="s">
        <v>157</v>
      </c>
      <c r="B18" s="81" t="s">
        <v>513</v>
      </c>
      <c r="C18" s="104">
        <v>27</v>
      </c>
      <c r="D18" s="104">
        <f>'прилож 3'!E195</f>
        <v>68</v>
      </c>
    </row>
    <row r="19" spans="1:4" ht="39.75" customHeight="1">
      <c r="A19" s="108" t="s">
        <v>159</v>
      </c>
      <c r="B19" s="117" t="s">
        <v>111</v>
      </c>
      <c r="C19" s="104">
        <v>908</v>
      </c>
      <c r="D19" s="104">
        <f>'прилож 3'!E275</f>
        <v>988</v>
      </c>
    </row>
    <row r="20" spans="1:4" ht="68.25" customHeight="1">
      <c r="A20" s="108" t="s">
        <v>158</v>
      </c>
      <c r="B20" s="117" t="s">
        <v>113</v>
      </c>
      <c r="C20" s="104">
        <v>8975</v>
      </c>
      <c r="D20" s="104">
        <f>'прилож 3'!E197</f>
        <v>9750</v>
      </c>
    </row>
    <row r="21" spans="1:4" ht="29.25" customHeight="1">
      <c r="A21" s="108" t="s">
        <v>160</v>
      </c>
      <c r="B21" s="117" t="s">
        <v>114</v>
      </c>
      <c r="C21" s="104">
        <v>224</v>
      </c>
      <c r="D21" s="104">
        <f>'прилож 3'!E199</f>
        <v>204</v>
      </c>
    </row>
    <row r="22" spans="1:4" ht="27" customHeight="1">
      <c r="A22" s="108" t="s">
        <v>381</v>
      </c>
      <c r="B22" s="137" t="s">
        <v>380</v>
      </c>
      <c r="C22" s="104"/>
      <c r="D22" s="104">
        <f>'прилож 3'!E201</f>
        <v>247</v>
      </c>
    </row>
    <row r="23" spans="1:4" ht="15">
      <c r="A23" s="111" t="s">
        <v>161</v>
      </c>
      <c r="B23" s="112" t="s">
        <v>162</v>
      </c>
      <c r="C23" s="135" t="e">
        <f>C24+C26+C28+C29+C30+C31+#REF!</f>
        <v>#REF!</v>
      </c>
      <c r="D23" s="135">
        <f>D24+D25+D26+D27+D28+D29+D30+D31+D32+D33</f>
        <v>60326</v>
      </c>
    </row>
    <row r="24" spans="1:4" ht="38.25">
      <c r="A24" s="108" t="s">
        <v>163</v>
      </c>
      <c r="B24" s="117" t="s">
        <v>463</v>
      </c>
      <c r="C24" s="104">
        <v>10042</v>
      </c>
      <c r="D24" s="104">
        <f>'прилож 3'!E205</f>
        <v>14246</v>
      </c>
    </row>
    <row r="25" spans="1:4" ht="18" customHeight="1">
      <c r="A25" s="108" t="s">
        <v>333</v>
      </c>
      <c r="B25" s="117" t="s">
        <v>332</v>
      </c>
      <c r="C25" s="104"/>
      <c r="D25" s="104">
        <f>'прилож 3'!E207</f>
        <v>247</v>
      </c>
    </row>
    <row r="26" spans="1:4" ht="19.5" customHeight="1">
      <c r="A26" s="108" t="s">
        <v>164</v>
      </c>
      <c r="B26" s="117" t="s">
        <v>165</v>
      </c>
      <c r="C26" s="104">
        <v>1165</v>
      </c>
      <c r="D26" s="104">
        <f>'прилож 3'!E216</f>
        <v>943</v>
      </c>
    </row>
    <row r="27" spans="1:4" ht="50.25" customHeight="1">
      <c r="A27" s="108" t="s">
        <v>353</v>
      </c>
      <c r="B27" s="117" t="s">
        <v>352</v>
      </c>
      <c r="C27" s="104"/>
      <c r="D27" s="104">
        <f>'прилож 3'!E243</f>
        <v>447</v>
      </c>
    </row>
    <row r="28" spans="1:4" ht="51" customHeight="1">
      <c r="A28" s="108" t="s">
        <v>166</v>
      </c>
      <c r="B28" s="117" t="s">
        <v>118</v>
      </c>
      <c r="C28" s="104">
        <v>20732.2</v>
      </c>
      <c r="D28" s="104">
        <f>'прилож 3'!E209+'прилож 3'!E232</f>
        <v>37755</v>
      </c>
    </row>
    <row r="29" spans="1:4" ht="28.5" customHeight="1">
      <c r="A29" s="108" t="s">
        <v>167</v>
      </c>
      <c r="B29" s="117" t="s">
        <v>120</v>
      </c>
      <c r="C29" s="104">
        <v>370</v>
      </c>
      <c r="D29" s="104">
        <f>'прилож 3'!E212</f>
        <v>369</v>
      </c>
    </row>
    <row r="30" spans="1:4" ht="30" customHeight="1">
      <c r="A30" s="108" t="s">
        <v>168</v>
      </c>
      <c r="B30" s="117" t="s">
        <v>114</v>
      </c>
      <c r="C30" s="104">
        <v>528</v>
      </c>
      <c r="D30" s="104">
        <f>'прилож 3'!E218</f>
        <v>596</v>
      </c>
    </row>
    <row r="31" spans="1:4" ht="30" customHeight="1">
      <c r="A31" s="108" t="s">
        <v>307</v>
      </c>
      <c r="B31" s="137" t="s">
        <v>305</v>
      </c>
      <c r="C31" s="104">
        <v>70</v>
      </c>
      <c r="D31" s="104">
        <f>'прилож 3'!E220</f>
        <v>100</v>
      </c>
    </row>
    <row r="32" spans="1:4" ht="39.75" customHeight="1">
      <c r="A32" s="153" t="s">
        <v>350</v>
      </c>
      <c r="B32" s="81" t="s">
        <v>317</v>
      </c>
      <c r="C32" s="104"/>
      <c r="D32" s="104">
        <f>'прилож 3'!E215</f>
        <v>3125</v>
      </c>
    </row>
    <row r="33" spans="1:4" ht="27.75" customHeight="1">
      <c r="A33" s="153" t="s">
        <v>322</v>
      </c>
      <c r="B33" s="155" t="s">
        <v>321</v>
      </c>
      <c r="C33" s="104"/>
      <c r="D33" s="104">
        <f>'прилож 3'!E222</f>
        <v>2498</v>
      </c>
    </row>
    <row r="34" spans="1:4" ht="21.75" customHeight="1">
      <c r="A34" s="111" t="s">
        <v>169</v>
      </c>
      <c r="B34" s="112" t="s">
        <v>170</v>
      </c>
      <c r="C34" s="135">
        <f>C35+C36</f>
        <v>1446.2</v>
      </c>
      <c r="D34" s="135">
        <f t="shared" ref="D34" si="1">D35+D36</f>
        <v>1945</v>
      </c>
    </row>
    <row r="35" spans="1:4" ht="40.5" customHeight="1">
      <c r="A35" s="108" t="s">
        <v>171</v>
      </c>
      <c r="B35" s="117" t="s">
        <v>464</v>
      </c>
      <c r="C35" s="104">
        <v>1433</v>
      </c>
      <c r="D35" s="104">
        <f>'прилож 3'!E234</f>
        <v>1928</v>
      </c>
    </row>
    <row r="36" spans="1:4" ht="25.5" customHeight="1">
      <c r="A36" s="108" t="s">
        <v>172</v>
      </c>
      <c r="B36" s="244" t="s">
        <v>114</v>
      </c>
      <c r="C36" s="104">
        <v>13.2</v>
      </c>
      <c r="D36" s="104">
        <f>'прилож 3'!E236</f>
        <v>17</v>
      </c>
    </row>
    <row r="37" spans="1:4" ht="30" customHeight="1">
      <c r="A37" s="127" t="s">
        <v>367</v>
      </c>
      <c r="B37" s="245" t="s">
        <v>368</v>
      </c>
      <c r="C37" s="158"/>
      <c r="D37" s="104">
        <f t="shared" ref="D37" si="2">D38</f>
        <v>30</v>
      </c>
    </row>
    <row r="38" spans="1:4" ht="24" customHeight="1">
      <c r="A38" s="127" t="s">
        <v>369</v>
      </c>
      <c r="B38" s="201" t="s">
        <v>366</v>
      </c>
      <c r="C38" s="104"/>
      <c r="D38" s="104">
        <f>'прилож 3'!E245</f>
        <v>30</v>
      </c>
    </row>
    <row r="39" spans="1:4" ht="15">
      <c r="A39" s="127" t="s">
        <v>173</v>
      </c>
      <c r="B39" s="128" t="s">
        <v>174</v>
      </c>
      <c r="C39" s="104">
        <f>C40+C41</f>
        <v>6746.8</v>
      </c>
      <c r="D39" s="104">
        <f>D40+D41</f>
        <v>7341</v>
      </c>
    </row>
    <row r="40" spans="1:4" ht="41.25" customHeight="1">
      <c r="A40" s="108" t="s">
        <v>175</v>
      </c>
      <c r="B40" s="113" t="s">
        <v>465</v>
      </c>
      <c r="C40" s="104">
        <v>6667</v>
      </c>
      <c r="D40" s="104">
        <f>'прилож 3'!E228</f>
        <v>7290</v>
      </c>
    </row>
    <row r="41" spans="1:4" ht="25.5">
      <c r="A41" s="108" t="s">
        <v>176</v>
      </c>
      <c r="B41" s="117" t="s">
        <v>114</v>
      </c>
      <c r="C41" s="104">
        <v>79.8</v>
      </c>
      <c r="D41" s="104">
        <f>'прилож 3'!E230</f>
        <v>51</v>
      </c>
    </row>
    <row r="42" spans="1:4" ht="30">
      <c r="A42" s="127" t="s">
        <v>385</v>
      </c>
      <c r="B42" s="128" t="s">
        <v>387</v>
      </c>
      <c r="C42" s="104"/>
      <c r="D42" s="104">
        <f t="shared" ref="D42" si="3">D43</f>
        <v>719.9</v>
      </c>
    </row>
    <row r="43" spans="1:4" ht="24">
      <c r="A43" s="108" t="s">
        <v>386</v>
      </c>
      <c r="B43" s="155" t="s">
        <v>384</v>
      </c>
      <c r="C43" s="104"/>
      <c r="D43" s="104">
        <f>'прилож 3'!E224</f>
        <v>719.9</v>
      </c>
    </row>
    <row r="44" spans="1:4" ht="15">
      <c r="A44" s="123" t="s">
        <v>177</v>
      </c>
      <c r="B44" s="124" t="s">
        <v>178</v>
      </c>
      <c r="C44" s="134" t="e">
        <f>C45</f>
        <v>#REF!</v>
      </c>
      <c r="D44" s="134">
        <f t="shared" ref="D44:D45" si="4">D45</f>
        <v>529</v>
      </c>
    </row>
    <row r="45" spans="1:4" ht="15">
      <c r="A45" s="111" t="s">
        <v>179</v>
      </c>
      <c r="B45" s="112" t="s">
        <v>180</v>
      </c>
      <c r="C45" s="135" t="e">
        <f>C46+#REF!</f>
        <v>#REF!</v>
      </c>
      <c r="D45" s="135">
        <f t="shared" si="4"/>
        <v>529</v>
      </c>
    </row>
    <row r="46" spans="1:4">
      <c r="A46" s="108" t="s">
        <v>181</v>
      </c>
      <c r="B46" s="117" t="s">
        <v>96</v>
      </c>
      <c r="C46" s="104">
        <v>227</v>
      </c>
      <c r="D46" s="104">
        <f>'прилож 3'!E240</f>
        <v>529</v>
      </c>
    </row>
    <row r="47" spans="1:4" ht="30">
      <c r="A47" s="123" t="s">
        <v>182</v>
      </c>
      <c r="B47" s="124" t="s">
        <v>183</v>
      </c>
      <c r="C47" s="134" t="e">
        <f>C51</f>
        <v>#REF!</v>
      </c>
      <c r="D47" s="134">
        <f>D48+D51</f>
        <v>2471.1</v>
      </c>
    </row>
    <row r="48" spans="1:4" ht="35.25" customHeight="1">
      <c r="A48" s="111" t="s">
        <v>560</v>
      </c>
      <c r="B48" s="112" t="s">
        <v>561</v>
      </c>
      <c r="C48" s="134"/>
      <c r="D48" s="234">
        <f>D49+D50</f>
        <v>1899.1</v>
      </c>
    </row>
    <row r="49" spans="1:4" ht="39.75" customHeight="1">
      <c r="A49" s="108" t="s">
        <v>325</v>
      </c>
      <c r="B49" s="156" t="s">
        <v>323</v>
      </c>
      <c r="C49" s="134"/>
      <c r="D49" s="234">
        <f>'прилож 3'!E277</f>
        <v>936.5</v>
      </c>
    </row>
    <row r="50" spans="1:4" ht="42" customHeight="1">
      <c r="A50" s="108" t="s">
        <v>562</v>
      </c>
      <c r="B50" s="284" t="s">
        <v>559</v>
      </c>
      <c r="C50" s="134"/>
      <c r="D50" s="234">
        <f>'прилож 3'!E279</f>
        <v>962.6</v>
      </c>
    </row>
    <row r="51" spans="1:4" ht="33" customHeight="1">
      <c r="A51" s="111" t="s">
        <v>184</v>
      </c>
      <c r="B51" s="112" t="s">
        <v>185</v>
      </c>
      <c r="C51" s="135" t="e">
        <f>C52+#REF!</f>
        <v>#REF!</v>
      </c>
      <c r="D51" s="135">
        <f>D52</f>
        <v>572</v>
      </c>
    </row>
    <row r="52" spans="1:4" ht="28.5" customHeight="1">
      <c r="A52" s="108" t="s">
        <v>186</v>
      </c>
      <c r="B52" s="117" t="s">
        <v>76</v>
      </c>
      <c r="C52" s="104">
        <v>274</v>
      </c>
      <c r="D52" s="104">
        <f>'прилож 3'!E55</f>
        <v>572</v>
      </c>
    </row>
    <row r="53" spans="1:4" ht="30">
      <c r="A53" s="123" t="s">
        <v>187</v>
      </c>
      <c r="B53" s="129" t="s">
        <v>188</v>
      </c>
      <c r="C53" s="136">
        <f>C54</f>
        <v>597</v>
      </c>
      <c r="D53" s="136">
        <f t="shared" ref="D53" si="5">D54</f>
        <v>1552.2</v>
      </c>
    </row>
    <row r="54" spans="1:4" ht="18.75" customHeight="1">
      <c r="A54" s="111" t="s">
        <v>189</v>
      </c>
      <c r="B54" s="121" t="s">
        <v>190</v>
      </c>
      <c r="C54" s="135">
        <f>C55+C56+C57+C58</f>
        <v>597</v>
      </c>
      <c r="D54" s="135">
        <f t="shared" ref="D54" si="6">D55+D56+D57+D58</f>
        <v>1552.2</v>
      </c>
    </row>
    <row r="55" spans="1:4">
      <c r="A55" s="108" t="s">
        <v>191</v>
      </c>
      <c r="B55" s="122" t="s">
        <v>102</v>
      </c>
      <c r="C55" s="104">
        <v>450</v>
      </c>
      <c r="D55" s="104">
        <f>'прилож 3'!E289</f>
        <v>1178</v>
      </c>
    </row>
    <row r="56" spans="1:4">
      <c r="A56" s="108" t="s">
        <v>192</v>
      </c>
      <c r="B56" s="117" t="s">
        <v>131</v>
      </c>
      <c r="C56" s="104">
        <v>0</v>
      </c>
      <c r="D56" s="104">
        <f>'прилож 3'!E292</f>
        <v>50</v>
      </c>
    </row>
    <row r="57" spans="1:4" ht="27.75" customHeight="1">
      <c r="A57" s="108" t="s">
        <v>193</v>
      </c>
      <c r="B57" s="81" t="s">
        <v>303</v>
      </c>
      <c r="C57" s="104">
        <v>145</v>
      </c>
      <c r="D57" s="104">
        <f>'прилож 3'!E284</f>
        <v>321</v>
      </c>
    </row>
    <row r="58" spans="1:4" ht="27.75" customHeight="1">
      <c r="A58" s="108" t="s">
        <v>316</v>
      </c>
      <c r="B58" s="81" t="s">
        <v>304</v>
      </c>
      <c r="C58" s="104">
        <v>2</v>
      </c>
      <c r="D58" s="104">
        <f>'прилож 3'!E286</f>
        <v>3.2</v>
      </c>
    </row>
    <row r="59" spans="1:4" ht="30">
      <c r="A59" s="125" t="s">
        <v>194</v>
      </c>
      <c r="B59" s="248" t="s">
        <v>455</v>
      </c>
      <c r="C59" s="107" t="e">
        <f>C60</f>
        <v>#REF!</v>
      </c>
      <c r="D59" s="250">
        <f>D60</f>
        <v>13791</v>
      </c>
    </row>
    <row r="60" spans="1:4" ht="19.5" customHeight="1">
      <c r="A60" s="123" t="s">
        <v>195</v>
      </c>
      <c r="B60" s="124" t="s">
        <v>196</v>
      </c>
      <c r="C60" s="134" t="e">
        <f>C61+C64</f>
        <v>#REF!</v>
      </c>
      <c r="D60" s="134">
        <f>D61+D64+D67</f>
        <v>13791</v>
      </c>
    </row>
    <row r="61" spans="1:4" ht="15">
      <c r="A61" s="111" t="s">
        <v>197</v>
      </c>
      <c r="B61" s="112" t="s">
        <v>198</v>
      </c>
      <c r="C61" s="135">
        <f>C62+C63</f>
        <v>3865</v>
      </c>
      <c r="D61" s="135">
        <f t="shared" ref="D61" si="7">D62+D63</f>
        <v>3698</v>
      </c>
    </row>
    <row r="62" spans="1:4" ht="25.5">
      <c r="A62" s="108" t="s">
        <v>199</v>
      </c>
      <c r="B62" s="117" t="s">
        <v>129</v>
      </c>
      <c r="C62" s="104">
        <v>3659</v>
      </c>
      <c r="D62" s="104">
        <f>'прилож 3'!E256</f>
        <v>3378</v>
      </c>
    </row>
    <row r="63" spans="1:4" ht="38.25">
      <c r="A63" s="108" t="s">
        <v>200</v>
      </c>
      <c r="B63" s="117" t="s">
        <v>201</v>
      </c>
      <c r="C63" s="104">
        <v>206</v>
      </c>
      <c r="D63" s="104">
        <f>'прилож 3'!E257</f>
        <v>320</v>
      </c>
    </row>
    <row r="64" spans="1:4" ht="30">
      <c r="A64" s="111" t="s">
        <v>202</v>
      </c>
      <c r="B64" s="112" t="s">
        <v>203</v>
      </c>
      <c r="C64" s="135" t="e">
        <f>#REF!+C66</f>
        <v>#REF!</v>
      </c>
      <c r="D64" s="135">
        <f>D66+D65</f>
        <v>10073</v>
      </c>
    </row>
    <row r="65" spans="1:4" ht="27.75" customHeight="1">
      <c r="A65" s="108" t="s">
        <v>364</v>
      </c>
      <c r="B65" s="117" t="s">
        <v>127</v>
      </c>
      <c r="C65" s="135"/>
      <c r="D65" s="135">
        <f>'прилож 3'!E252</f>
        <v>9861</v>
      </c>
    </row>
    <row r="66" spans="1:4" ht="38.25">
      <c r="A66" s="108" t="s">
        <v>204</v>
      </c>
      <c r="B66" s="117" t="s">
        <v>205</v>
      </c>
      <c r="C66" s="104">
        <v>162</v>
      </c>
      <c r="D66" s="104">
        <f>'прилож 3'!E253</f>
        <v>212</v>
      </c>
    </row>
    <row r="67" spans="1:4" ht="45" customHeight="1">
      <c r="A67" s="191" t="s">
        <v>489</v>
      </c>
      <c r="B67" s="209" t="s">
        <v>355</v>
      </c>
      <c r="C67" s="104"/>
      <c r="D67" s="135">
        <f t="shared" ref="D67" si="8">D68</f>
        <v>20</v>
      </c>
    </row>
    <row r="68" spans="1:4" ht="40.5" customHeight="1">
      <c r="A68" s="191" t="s">
        <v>357</v>
      </c>
      <c r="B68" s="204" t="s">
        <v>354</v>
      </c>
      <c r="C68" s="104"/>
      <c r="D68" s="104">
        <f>'прилож 3'!E259</f>
        <v>20</v>
      </c>
    </row>
    <row r="69" spans="1:4" ht="44.25" customHeight="1">
      <c r="A69" s="125" t="s">
        <v>206</v>
      </c>
      <c r="B69" s="248" t="s">
        <v>456</v>
      </c>
      <c r="C69" s="107" t="e">
        <f>C70+C75</f>
        <v>#REF!</v>
      </c>
      <c r="D69" s="250">
        <f t="shared" ref="D69" si="9">D70+D75</f>
        <v>44.3</v>
      </c>
    </row>
    <row r="70" spans="1:4" ht="30">
      <c r="A70" s="123" t="s">
        <v>207</v>
      </c>
      <c r="B70" s="124" t="s">
        <v>208</v>
      </c>
      <c r="C70" s="134" t="e">
        <f>C71</f>
        <v>#REF!</v>
      </c>
      <c r="D70" s="134">
        <f t="shared" ref="D70" si="10">D71</f>
        <v>32.299999999999997</v>
      </c>
    </row>
    <row r="71" spans="1:4" ht="20.25" customHeight="1">
      <c r="A71" s="111" t="s">
        <v>209</v>
      </c>
      <c r="B71" s="112" t="s">
        <v>210</v>
      </c>
      <c r="C71" s="135" t="e">
        <f>C72+#REF!</f>
        <v>#REF!</v>
      </c>
      <c r="D71" s="135">
        <f>D72+D73+D74</f>
        <v>32.299999999999997</v>
      </c>
    </row>
    <row r="72" spans="1:4" ht="25.5">
      <c r="A72" s="108" t="s">
        <v>211</v>
      </c>
      <c r="B72" s="117" t="s">
        <v>140</v>
      </c>
      <c r="C72" s="104">
        <v>20</v>
      </c>
      <c r="D72" s="104">
        <f>'прилож 3'!E120</f>
        <v>7</v>
      </c>
    </row>
    <row r="73" spans="1:4" ht="18.75" customHeight="1">
      <c r="A73" s="108" t="s">
        <v>450</v>
      </c>
      <c r="B73" s="117" t="s">
        <v>417</v>
      </c>
      <c r="C73" s="104"/>
      <c r="D73" s="104">
        <f>'прилож 3'!E126</f>
        <v>25</v>
      </c>
    </row>
    <row r="74" spans="1:4" ht="18.75" customHeight="1">
      <c r="A74" s="108" t="s">
        <v>522</v>
      </c>
      <c r="B74" s="81" t="s">
        <v>520</v>
      </c>
      <c r="C74" s="104"/>
      <c r="D74" s="104">
        <f>'прилож 3'!E128</f>
        <v>0.3</v>
      </c>
    </row>
    <row r="75" spans="1:4" ht="30">
      <c r="A75" s="123" t="s">
        <v>212</v>
      </c>
      <c r="B75" s="124" t="s">
        <v>213</v>
      </c>
      <c r="C75" s="134" t="e">
        <f>C76</f>
        <v>#REF!</v>
      </c>
      <c r="D75" s="134">
        <f t="shared" ref="D75" si="11">D76</f>
        <v>12</v>
      </c>
    </row>
    <row r="76" spans="1:4" ht="30">
      <c r="A76" s="111" t="s">
        <v>214</v>
      </c>
      <c r="B76" s="121" t="s">
        <v>466</v>
      </c>
      <c r="C76" s="135" t="e">
        <f>C77+#REF!</f>
        <v>#REF!</v>
      </c>
      <c r="D76" s="135">
        <f>D77</f>
        <v>12</v>
      </c>
    </row>
    <row r="77" spans="1:4" ht="16.5" customHeight="1">
      <c r="A77" s="108" t="s">
        <v>215</v>
      </c>
      <c r="B77" s="122" t="s">
        <v>382</v>
      </c>
      <c r="C77" s="104">
        <v>30</v>
      </c>
      <c r="D77" s="104">
        <f>'прилож 3'!E124</f>
        <v>12</v>
      </c>
    </row>
    <row r="78" spans="1:4" ht="45">
      <c r="A78" s="108" t="s">
        <v>216</v>
      </c>
      <c r="B78" s="248" t="s">
        <v>457</v>
      </c>
      <c r="C78" s="107" t="e">
        <f>C79+C85+C90</f>
        <v>#REF!</v>
      </c>
      <c r="D78" s="250">
        <f>D79+D85+D90+D93</f>
        <v>3948.7</v>
      </c>
    </row>
    <row r="79" spans="1:4" ht="32.25" customHeight="1">
      <c r="A79" s="111" t="s">
        <v>217</v>
      </c>
      <c r="B79" s="124" t="s">
        <v>467</v>
      </c>
      <c r="C79" s="134" t="e">
        <f>C80+C83</f>
        <v>#REF!</v>
      </c>
      <c r="D79" s="134">
        <f>D80+D83</f>
        <v>3017</v>
      </c>
    </row>
    <row r="80" spans="1:4" ht="33" customHeight="1">
      <c r="A80" s="111" t="s">
        <v>218</v>
      </c>
      <c r="B80" s="112" t="s">
        <v>219</v>
      </c>
      <c r="C80" s="135" t="e">
        <f>C81+#REF!</f>
        <v>#REF!</v>
      </c>
      <c r="D80" s="135">
        <f>D81+D82</f>
        <v>536</v>
      </c>
    </row>
    <row r="81" spans="1:4">
      <c r="A81" s="108" t="s">
        <v>220</v>
      </c>
      <c r="B81" s="117" t="s">
        <v>468</v>
      </c>
      <c r="C81" s="104">
        <v>338</v>
      </c>
      <c r="D81" s="104">
        <f>'прилож 3'!E81</f>
        <v>241</v>
      </c>
    </row>
    <row r="82" spans="1:4" ht="19.5" customHeight="1">
      <c r="A82" s="108" t="s">
        <v>436</v>
      </c>
      <c r="B82" s="117" t="s">
        <v>469</v>
      </c>
      <c r="C82" s="104"/>
      <c r="D82" s="104">
        <f>'прилож 3'!E83</f>
        <v>295</v>
      </c>
    </row>
    <row r="83" spans="1:4" ht="30">
      <c r="A83" s="111" t="s">
        <v>221</v>
      </c>
      <c r="B83" s="112" t="s">
        <v>222</v>
      </c>
      <c r="C83" s="135" t="e">
        <f>C84+#REF!</f>
        <v>#REF!</v>
      </c>
      <c r="D83" s="135">
        <f t="shared" ref="D83" si="12">D84</f>
        <v>2481</v>
      </c>
    </row>
    <row r="84" spans="1:4" ht="14.25" customHeight="1">
      <c r="A84" s="108" t="s">
        <v>223</v>
      </c>
      <c r="B84" s="117" t="s">
        <v>80</v>
      </c>
      <c r="C84" s="104">
        <v>1199.6999999999998</v>
      </c>
      <c r="D84" s="104">
        <f>'прилож 3'!E52</f>
        <v>2481</v>
      </c>
    </row>
    <row r="85" spans="1:4" ht="20.25" customHeight="1">
      <c r="A85" s="123" t="s">
        <v>224</v>
      </c>
      <c r="B85" s="124" t="s">
        <v>225</v>
      </c>
      <c r="C85" s="134">
        <f>C86</f>
        <v>66.8</v>
      </c>
      <c r="D85" s="134">
        <f t="shared" ref="D85" si="13">D86</f>
        <v>886.7</v>
      </c>
    </row>
    <row r="86" spans="1:4" ht="15">
      <c r="A86" s="111" t="s">
        <v>226</v>
      </c>
      <c r="B86" s="112" t="s">
        <v>227</v>
      </c>
      <c r="C86" s="135">
        <f>C87+C95</f>
        <v>66.8</v>
      </c>
      <c r="D86" s="135">
        <f>D87+D88+D89</f>
        <v>886.7</v>
      </c>
    </row>
    <row r="87" spans="1:4">
      <c r="A87" s="94" t="s">
        <v>298</v>
      </c>
      <c r="B87" s="96" t="s">
        <v>297</v>
      </c>
      <c r="C87" s="135">
        <v>36.799999999999997</v>
      </c>
      <c r="D87" s="135">
        <f>'прилож 3'!E66</f>
        <v>864</v>
      </c>
    </row>
    <row r="88" spans="1:4">
      <c r="A88" s="94" t="s">
        <v>360</v>
      </c>
      <c r="B88" s="96" t="s">
        <v>358</v>
      </c>
      <c r="C88" s="135"/>
      <c r="D88" s="135">
        <f>'прилож 3'!E68</f>
        <v>8.6999999999999993</v>
      </c>
    </row>
    <row r="89" spans="1:4" ht="25.5">
      <c r="A89" s="94" t="s">
        <v>312</v>
      </c>
      <c r="B89" s="81" t="s">
        <v>311</v>
      </c>
      <c r="C89" s="135"/>
      <c r="D89" s="135">
        <f>'прилож 3'!E70</f>
        <v>14</v>
      </c>
    </row>
    <row r="90" spans="1:4" ht="30">
      <c r="A90" s="123" t="s">
        <v>228</v>
      </c>
      <c r="B90" s="124" t="s">
        <v>229</v>
      </c>
      <c r="C90" s="134">
        <f t="shared" ref="C90:D91" si="14">C91</f>
        <v>15</v>
      </c>
      <c r="D90" s="134">
        <f t="shared" si="14"/>
        <v>15</v>
      </c>
    </row>
    <row r="91" spans="1:4" ht="15">
      <c r="A91" s="111" t="s">
        <v>230</v>
      </c>
      <c r="B91" s="112" t="s">
        <v>470</v>
      </c>
      <c r="C91" s="135">
        <f t="shared" si="14"/>
        <v>15</v>
      </c>
      <c r="D91" s="135">
        <f t="shared" si="14"/>
        <v>15</v>
      </c>
    </row>
    <row r="92" spans="1:4" ht="25.5">
      <c r="A92" s="108" t="s">
        <v>231</v>
      </c>
      <c r="B92" s="117" t="s">
        <v>86</v>
      </c>
      <c r="C92" s="104">
        <v>15</v>
      </c>
      <c r="D92" s="104">
        <f>'прилож 3'!E64</f>
        <v>15</v>
      </c>
    </row>
    <row r="93" spans="1:4" ht="30">
      <c r="A93" s="213" t="s">
        <v>339</v>
      </c>
      <c r="B93" s="214" t="s">
        <v>340</v>
      </c>
      <c r="C93" s="210"/>
      <c r="D93" s="135">
        <f t="shared" ref="D93:D94" si="15">D94</f>
        <v>30</v>
      </c>
    </row>
    <row r="94" spans="1:4" ht="25.5">
      <c r="A94" s="215" t="s">
        <v>341</v>
      </c>
      <c r="B94" s="216" t="s">
        <v>342</v>
      </c>
      <c r="C94" s="210"/>
      <c r="D94" s="135">
        <f t="shared" si="15"/>
        <v>30</v>
      </c>
    </row>
    <row r="95" spans="1:4">
      <c r="A95" s="211" t="s">
        <v>319</v>
      </c>
      <c r="B95" s="212" t="s">
        <v>89</v>
      </c>
      <c r="C95" s="104">
        <v>30</v>
      </c>
      <c r="D95" s="104">
        <f>'прилож 3'!E86</f>
        <v>30</v>
      </c>
    </row>
    <row r="96" spans="1:4" ht="45" customHeight="1">
      <c r="A96" s="125" t="s">
        <v>232</v>
      </c>
      <c r="B96" s="249" t="s">
        <v>458</v>
      </c>
      <c r="C96" s="107" t="e">
        <f>C97+C106+C125</f>
        <v>#REF!</v>
      </c>
      <c r="D96" s="250">
        <f>D97+D106+D109+D125+D128</f>
        <v>28469.4</v>
      </c>
    </row>
    <row r="97" spans="1:4" ht="32.25" customHeight="1">
      <c r="A97" s="123" t="s">
        <v>233</v>
      </c>
      <c r="B97" s="124" t="s">
        <v>490</v>
      </c>
      <c r="C97" s="134" t="e">
        <f>C98</f>
        <v>#REF!</v>
      </c>
      <c r="D97" s="134">
        <f t="shared" ref="D97" si="16">D98</f>
        <v>15524.2</v>
      </c>
    </row>
    <row r="98" spans="1:4" ht="30">
      <c r="A98" s="111" t="s">
        <v>234</v>
      </c>
      <c r="B98" s="112" t="s">
        <v>471</v>
      </c>
      <c r="C98" s="135" t="e">
        <f>C100+#REF!</f>
        <v>#REF!</v>
      </c>
      <c r="D98" s="135">
        <f>D99+D100+D101+D102+D103+D104+D105</f>
        <v>15524.2</v>
      </c>
    </row>
    <row r="99" spans="1:4" ht="19.5" customHeight="1">
      <c r="A99" s="108" t="s">
        <v>553</v>
      </c>
      <c r="B99" s="283" t="s">
        <v>552</v>
      </c>
      <c r="C99" s="135"/>
      <c r="D99" s="135">
        <f>'прилож 3'!E146</f>
        <v>5904</v>
      </c>
    </row>
    <row r="100" spans="1:4" ht="19.5" customHeight="1">
      <c r="A100" s="108" t="s">
        <v>235</v>
      </c>
      <c r="B100" s="117" t="s">
        <v>420</v>
      </c>
      <c r="C100" s="104">
        <v>334</v>
      </c>
      <c r="D100" s="104">
        <f>'прилож 3'!E138</f>
        <v>458.1</v>
      </c>
    </row>
    <row r="101" spans="1:4" ht="17.25" hidden="1" customHeight="1">
      <c r="A101" s="94" t="s">
        <v>374</v>
      </c>
      <c r="B101" s="197" t="s">
        <v>372</v>
      </c>
      <c r="C101" s="158"/>
      <c r="D101" s="104">
        <f>'прилож 3'!E140</f>
        <v>0</v>
      </c>
    </row>
    <row r="102" spans="1:4" ht="40.5" customHeight="1">
      <c r="A102" s="94" t="s">
        <v>451</v>
      </c>
      <c r="B102" s="81" t="s">
        <v>511</v>
      </c>
      <c r="C102" s="158"/>
      <c r="D102" s="104">
        <f>'прилож 3'!E185</f>
        <v>7374</v>
      </c>
    </row>
    <row r="103" spans="1:4" ht="41.25" customHeight="1">
      <c r="A103" s="94" t="s">
        <v>453</v>
      </c>
      <c r="B103" s="81" t="s">
        <v>512</v>
      </c>
      <c r="C103" s="158"/>
      <c r="D103" s="104">
        <f>'прилож 3'!E187</f>
        <v>388.1</v>
      </c>
    </row>
    <row r="104" spans="1:4" ht="28.5" customHeight="1">
      <c r="A104" s="94" t="s">
        <v>557</v>
      </c>
      <c r="B104" s="283" t="s">
        <v>555</v>
      </c>
      <c r="C104" s="158"/>
      <c r="D104" s="104">
        <f>'прилож 3'!E148</f>
        <v>1330</v>
      </c>
    </row>
    <row r="105" spans="1:4" ht="27.75" customHeight="1">
      <c r="A105" s="94" t="s">
        <v>374</v>
      </c>
      <c r="B105" s="283" t="s">
        <v>556</v>
      </c>
      <c r="C105" s="158"/>
      <c r="D105" s="104">
        <f>'прилож 3'!E150</f>
        <v>70</v>
      </c>
    </row>
    <row r="106" spans="1:4" ht="30">
      <c r="A106" s="130" t="s">
        <v>236</v>
      </c>
      <c r="B106" s="159" t="s">
        <v>237</v>
      </c>
      <c r="C106" s="134">
        <f>C107</f>
        <v>20</v>
      </c>
      <c r="D106" s="134">
        <f t="shared" ref="D106:D107" si="17">D107</f>
        <v>50</v>
      </c>
    </row>
    <row r="107" spans="1:4" ht="29.25" customHeight="1">
      <c r="A107" s="111" t="s">
        <v>238</v>
      </c>
      <c r="B107" s="128" t="s">
        <v>239</v>
      </c>
      <c r="C107" s="135">
        <f>C108</f>
        <v>20</v>
      </c>
      <c r="D107" s="135">
        <f t="shared" si="17"/>
        <v>50</v>
      </c>
    </row>
    <row r="108" spans="1:4" ht="18" customHeight="1">
      <c r="A108" s="237" t="s">
        <v>240</v>
      </c>
      <c r="B108" s="113" t="s">
        <v>146</v>
      </c>
      <c r="C108" s="104">
        <v>20</v>
      </c>
      <c r="D108" s="104">
        <f>'прилож 3'!E142</f>
        <v>50</v>
      </c>
    </row>
    <row r="109" spans="1:4" s="235" customFormat="1" ht="17.25" customHeight="1">
      <c r="A109" s="213" t="s">
        <v>437</v>
      </c>
      <c r="B109" s="241" t="s">
        <v>472</v>
      </c>
      <c r="C109" s="236"/>
      <c r="D109" s="234">
        <f>D110</f>
        <v>10371.700000000001</v>
      </c>
    </row>
    <row r="110" spans="1:4" s="235" customFormat="1" ht="18" customHeight="1">
      <c r="A110" s="215" t="s">
        <v>438</v>
      </c>
      <c r="B110" s="128" t="s">
        <v>473</v>
      </c>
      <c r="C110" s="236"/>
      <c r="D110" s="234">
        <f>SUM(D111:D124)</f>
        <v>10371.700000000001</v>
      </c>
    </row>
    <row r="111" spans="1:4" s="235" customFormat="1" ht="18" customHeight="1">
      <c r="A111" s="240" t="s">
        <v>439</v>
      </c>
      <c r="B111" s="239" t="s">
        <v>474</v>
      </c>
      <c r="C111" s="236"/>
      <c r="D111" s="234">
        <f>'прилож 3'!E171</f>
        <v>2611</v>
      </c>
    </row>
    <row r="112" spans="1:4" s="235" customFormat="1" ht="18" customHeight="1">
      <c r="A112" s="240" t="s">
        <v>440</v>
      </c>
      <c r="B112" s="239" t="s">
        <v>475</v>
      </c>
      <c r="C112" s="236"/>
      <c r="D112" s="234">
        <f>'прилож 3'!E167</f>
        <v>836.2</v>
      </c>
    </row>
    <row r="113" spans="1:4" s="235" customFormat="1" ht="18" customHeight="1">
      <c r="A113" s="240" t="s">
        <v>441</v>
      </c>
      <c r="B113" s="239" t="s">
        <v>431</v>
      </c>
      <c r="C113" s="236"/>
      <c r="D113" s="234">
        <f>'прилож 3'!E169</f>
        <v>182</v>
      </c>
    </row>
    <row r="114" spans="1:4" s="235" customFormat="1" ht="18" customHeight="1">
      <c r="A114" s="240" t="s">
        <v>442</v>
      </c>
      <c r="B114" s="239" t="s">
        <v>414</v>
      </c>
      <c r="C114" s="236"/>
      <c r="D114" s="234">
        <f>'прилож 3'!E144</f>
        <v>998</v>
      </c>
    </row>
    <row r="115" spans="1:4" ht="18" customHeight="1">
      <c r="A115" s="238" t="s">
        <v>443</v>
      </c>
      <c r="B115" s="239" t="s">
        <v>476</v>
      </c>
      <c r="C115" s="104"/>
      <c r="D115" s="104">
        <f>'прилож 3'!E164</f>
        <v>1566</v>
      </c>
    </row>
    <row r="116" spans="1:4" ht="18" customHeight="1">
      <c r="A116" s="108" t="s">
        <v>444</v>
      </c>
      <c r="B116" s="113" t="s">
        <v>421</v>
      </c>
      <c r="C116" s="104"/>
      <c r="D116" s="104">
        <f>'прилож 3'!E91</f>
        <v>135</v>
      </c>
    </row>
    <row r="117" spans="1:4" ht="24" customHeight="1">
      <c r="A117" s="108" t="s">
        <v>445</v>
      </c>
      <c r="B117" s="113" t="s">
        <v>422</v>
      </c>
      <c r="C117" s="104"/>
      <c r="D117" s="104">
        <f>'прилож 3'!E93</f>
        <v>15</v>
      </c>
    </row>
    <row r="118" spans="1:4" ht="40.5" customHeight="1">
      <c r="A118" s="108" t="s">
        <v>446</v>
      </c>
      <c r="B118" s="113" t="s">
        <v>447</v>
      </c>
      <c r="C118" s="104"/>
      <c r="D118" s="104">
        <f>'прилож 3'!E158</f>
        <v>408</v>
      </c>
    </row>
    <row r="119" spans="1:4" ht="33" customHeight="1">
      <c r="A119" s="108" t="s">
        <v>448</v>
      </c>
      <c r="B119" s="113" t="s">
        <v>376</v>
      </c>
      <c r="C119" s="104"/>
      <c r="D119" s="104">
        <f>'прилож 3'!E183</f>
        <v>68.5</v>
      </c>
    </row>
    <row r="120" spans="1:4" ht="39" customHeight="1">
      <c r="A120" s="94" t="s">
        <v>493</v>
      </c>
      <c r="B120" s="117" t="s">
        <v>363</v>
      </c>
      <c r="C120" s="104"/>
      <c r="D120" s="104">
        <f>'прилож 3'!E156</f>
        <v>52</v>
      </c>
    </row>
    <row r="121" spans="1:4" ht="29.25" customHeight="1">
      <c r="A121" s="108" t="s">
        <v>449</v>
      </c>
      <c r="B121" s="113" t="s">
        <v>477</v>
      </c>
      <c r="C121" s="104"/>
      <c r="D121" s="104">
        <f>'прилож 3'!E160</f>
        <v>100</v>
      </c>
    </row>
    <row r="122" spans="1:4" ht="38.25" customHeight="1">
      <c r="A122" s="108" t="s">
        <v>525</v>
      </c>
      <c r="B122" s="113" t="s">
        <v>524</v>
      </c>
      <c r="C122" s="104"/>
      <c r="D122" s="104">
        <f>'прилож 3'!E162</f>
        <v>100</v>
      </c>
    </row>
    <row r="123" spans="1:4" ht="22.5" customHeight="1">
      <c r="A123" s="108" t="s">
        <v>516</v>
      </c>
      <c r="B123" s="118" t="s">
        <v>515</v>
      </c>
      <c r="C123" s="104"/>
      <c r="D123" s="104">
        <f>'прилож 3'!E174</f>
        <v>2497</v>
      </c>
    </row>
    <row r="124" spans="1:4" ht="22.5" customHeight="1">
      <c r="A124" s="108" t="s">
        <v>528</v>
      </c>
      <c r="B124" s="118" t="s">
        <v>526</v>
      </c>
      <c r="C124" s="104"/>
      <c r="D124" s="104">
        <f>'прилож 3'!E176</f>
        <v>803</v>
      </c>
    </row>
    <row r="125" spans="1:4" ht="15">
      <c r="A125" s="130" t="s">
        <v>241</v>
      </c>
      <c r="B125" s="124" t="s">
        <v>242</v>
      </c>
      <c r="C125" s="134">
        <f>C126</f>
        <v>409.7</v>
      </c>
      <c r="D125" s="134">
        <f t="shared" ref="D125:D126" si="18">D126</f>
        <v>524</v>
      </c>
    </row>
    <row r="126" spans="1:4" ht="30">
      <c r="A126" s="131" t="s">
        <v>243</v>
      </c>
      <c r="B126" s="112" t="s">
        <v>244</v>
      </c>
      <c r="C126" s="135">
        <f>C127</f>
        <v>409.7</v>
      </c>
      <c r="D126" s="135">
        <f t="shared" si="18"/>
        <v>524</v>
      </c>
    </row>
    <row r="127" spans="1:4" ht="16.5" customHeight="1">
      <c r="A127" s="132" t="s">
        <v>245</v>
      </c>
      <c r="B127" s="117" t="s">
        <v>413</v>
      </c>
      <c r="C127" s="104">
        <v>409.7</v>
      </c>
      <c r="D127" s="104">
        <f>'прилож 3'!E134</f>
        <v>524</v>
      </c>
    </row>
    <row r="128" spans="1:4" ht="30" customHeight="1">
      <c r="A128" s="168" t="s">
        <v>349</v>
      </c>
      <c r="B128" s="169" t="s">
        <v>478</v>
      </c>
      <c r="C128" s="104"/>
      <c r="D128" s="134">
        <f>D129+D131</f>
        <v>1999.5</v>
      </c>
    </row>
    <row r="129" spans="1:4" ht="16.5" customHeight="1">
      <c r="A129" s="170" t="s">
        <v>348</v>
      </c>
      <c r="B129" s="171" t="s">
        <v>343</v>
      </c>
      <c r="C129" s="104"/>
      <c r="D129" s="104">
        <f t="shared" ref="D129" si="19">D130</f>
        <v>1599.5</v>
      </c>
    </row>
    <row r="130" spans="1:4" ht="16.5" customHeight="1">
      <c r="A130" s="172" t="s">
        <v>347</v>
      </c>
      <c r="B130" s="173" t="s">
        <v>309</v>
      </c>
      <c r="C130" s="104"/>
      <c r="D130" s="104">
        <f>'прилож 3'!E154</f>
        <v>1599.5</v>
      </c>
    </row>
    <row r="131" spans="1:4" ht="30" customHeight="1">
      <c r="A131" s="172" t="s">
        <v>533</v>
      </c>
      <c r="B131" s="171" t="s">
        <v>532</v>
      </c>
      <c r="C131" s="104"/>
      <c r="D131" s="104">
        <f>D132</f>
        <v>400</v>
      </c>
    </row>
    <row r="132" spans="1:4" ht="16.5" customHeight="1">
      <c r="A132" s="172" t="s">
        <v>531</v>
      </c>
      <c r="B132" s="118" t="s">
        <v>530</v>
      </c>
      <c r="C132" s="104"/>
      <c r="D132" s="104">
        <f>'прилож 3'!E178</f>
        <v>400</v>
      </c>
    </row>
    <row r="133" spans="1:4" ht="43.5" customHeight="1">
      <c r="A133" s="125" t="s">
        <v>246</v>
      </c>
      <c r="B133" s="249" t="s">
        <v>459</v>
      </c>
      <c r="C133" s="107" t="e">
        <f>C134+C142+C145</f>
        <v>#REF!</v>
      </c>
      <c r="D133" s="250">
        <f t="shared" ref="D133" si="20">D134+D142+D145</f>
        <v>31338</v>
      </c>
    </row>
    <row r="134" spans="1:4" ht="30">
      <c r="A134" s="123" t="s">
        <v>247</v>
      </c>
      <c r="B134" s="124" t="s">
        <v>479</v>
      </c>
      <c r="C134" s="134" t="e">
        <f>C135+C139</f>
        <v>#REF!</v>
      </c>
      <c r="D134" s="134">
        <f t="shared" ref="D134" si="21">D135+D139</f>
        <v>31048</v>
      </c>
    </row>
    <row r="135" spans="1:4" ht="28.5" customHeight="1">
      <c r="A135" s="111" t="s">
        <v>248</v>
      </c>
      <c r="B135" s="112" t="s">
        <v>480</v>
      </c>
      <c r="C135" s="135" t="e">
        <f>#REF!+#REF!+#REF!+C136</f>
        <v>#REF!</v>
      </c>
      <c r="D135" s="135">
        <f>D136+D137+D138</f>
        <v>25062</v>
      </c>
    </row>
    <row r="136" spans="1:4" ht="30.75" customHeight="1">
      <c r="A136" s="108" t="s">
        <v>249</v>
      </c>
      <c r="B136" s="117" t="s">
        <v>90</v>
      </c>
      <c r="C136" s="104">
        <v>4169</v>
      </c>
      <c r="D136" s="104">
        <f>'прилож 3'!E109</f>
        <v>15382</v>
      </c>
    </row>
    <row r="137" spans="1:4" ht="24" customHeight="1">
      <c r="A137" s="175" t="s">
        <v>549</v>
      </c>
      <c r="B137" s="282" t="s">
        <v>547</v>
      </c>
      <c r="C137" s="104"/>
      <c r="D137" s="104">
        <f>'прилож 3'!E113</f>
        <v>9583.2000000000007</v>
      </c>
    </row>
    <row r="138" spans="1:4" ht="21" customHeight="1">
      <c r="A138" s="94" t="s">
        <v>550</v>
      </c>
      <c r="B138" s="282" t="s">
        <v>548</v>
      </c>
      <c r="C138" s="104"/>
      <c r="D138" s="104">
        <f>'прилож 3'!E115</f>
        <v>96.8</v>
      </c>
    </row>
    <row r="139" spans="1:4" ht="30" customHeight="1">
      <c r="A139" s="111" t="s">
        <v>250</v>
      </c>
      <c r="B139" s="112" t="s">
        <v>481</v>
      </c>
      <c r="C139" s="135">
        <f>C140+C141</f>
        <v>5451.6</v>
      </c>
      <c r="D139" s="135">
        <f t="shared" ref="D139" si="22">D140+D141</f>
        <v>5986</v>
      </c>
    </row>
    <row r="140" spans="1:4" ht="38.25">
      <c r="A140" s="108" t="s">
        <v>251</v>
      </c>
      <c r="B140" s="117" t="s">
        <v>137</v>
      </c>
      <c r="C140" s="104">
        <v>5397</v>
      </c>
      <c r="D140" s="104">
        <f>'прилож 3'!E105</f>
        <v>5926</v>
      </c>
    </row>
    <row r="141" spans="1:4" ht="40.5" customHeight="1">
      <c r="A141" s="108" t="s">
        <v>461</v>
      </c>
      <c r="B141" s="118" t="s">
        <v>288</v>
      </c>
      <c r="C141" s="104">
        <v>54.6</v>
      </c>
      <c r="D141" s="104">
        <f>'прилож 3'!E107</f>
        <v>60</v>
      </c>
    </row>
    <row r="142" spans="1:4" ht="30">
      <c r="A142" s="123" t="s">
        <v>252</v>
      </c>
      <c r="B142" s="124" t="s">
        <v>253</v>
      </c>
      <c r="C142" s="134">
        <f>C143</f>
        <v>5</v>
      </c>
      <c r="D142" s="134">
        <f t="shared" ref="D142:D143" si="23">D143</f>
        <v>5</v>
      </c>
    </row>
    <row r="143" spans="1:4" ht="17.25" customHeight="1">
      <c r="A143" s="111" t="s">
        <v>254</v>
      </c>
      <c r="B143" s="112" t="s">
        <v>255</v>
      </c>
      <c r="C143" s="135">
        <f>C144</f>
        <v>5</v>
      </c>
      <c r="D143" s="135">
        <f t="shared" si="23"/>
        <v>5</v>
      </c>
    </row>
    <row r="144" spans="1:4" ht="25.5">
      <c r="A144" s="133" t="s">
        <v>256</v>
      </c>
      <c r="B144" s="118" t="s">
        <v>391</v>
      </c>
      <c r="C144" s="104">
        <v>5</v>
      </c>
      <c r="D144" s="104">
        <f>'прилож 3'!E111</f>
        <v>5</v>
      </c>
    </row>
    <row r="145" spans="1:4" ht="30">
      <c r="A145" s="123" t="s">
        <v>257</v>
      </c>
      <c r="B145" s="124" t="s">
        <v>491</v>
      </c>
      <c r="C145" s="134" t="e">
        <f>C146</f>
        <v>#REF!</v>
      </c>
      <c r="D145" s="134">
        <f t="shared" ref="D145" si="24">D146</f>
        <v>285</v>
      </c>
    </row>
    <row r="146" spans="1:4" ht="30.75" customHeight="1">
      <c r="A146" s="111" t="s">
        <v>258</v>
      </c>
      <c r="B146" s="112" t="s">
        <v>482</v>
      </c>
      <c r="C146" s="135" t="e">
        <f>C147+#REF!</f>
        <v>#REF!</v>
      </c>
      <c r="D146" s="135">
        <f>D147+D148</f>
        <v>285</v>
      </c>
    </row>
    <row r="147" spans="1:4" ht="15.75" customHeight="1">
      <c r="A147" s="108" t="s">
        <v>330</v>
      </c>
      <c r="B147" s="81" t="s">
        <v>328</v>
      </c>
      <c r="C147" s="104">
        <v>10</v>
      </c>
      <c r="D147" s="104">
        <f>'прилож 3'!E99</f>
        <v>189</v>
      </c>
    </row>
    <row r="148" spans="1:4" ht="28.5" customHeight="1">
      <c r="A148" s="108" t="s">
        <v>519</v>
      </c>
      <c r="B148" s="118" t="s">
        <v>518</v>
      </c>
      <c r="C148" s="104"/>
      <c r="D148" s="104">
        <f>'прилож 3'!E101</f>
        <v>96</v>
      </c>
    </row>
    <row r="149" spans="1:4" ht="63.75" customHeight="1">
      <c r="A149" s="125" t="s">
        <v>259</v>
      </c>
      <c r="B149" s="249" t="s">
        <v>460</v>
      </c>
      <c r="C149" s="107" t="e">
        <f>C150+C156+#REF!+C160</f>
        <v>#REF!</v>
      </c>
      <c r="D149" s="252">
        <f>D150+D156+D160</f>
        <v>43229.85</v>
      </c>
    </row>
    <row r="150" spans="1:4" ht="30" customHeight="1">
      <c r="A150" s="123" t="s">
        <v>260</v>
      </c>
      <c r="B150" s="124" t="s">
        <v>483</v>
      </c>
      <c r="C150" s="134" t="e">
        <f>C151</f>
        <v>#REF!</v>
      </c>
      <c r="D150" s="134">
        <f t="shared" ref="D150" si="25">D151</f>
        <v>41338.6</v>
      </c>
    </row>
    <row r="151" spans="1:4" ht="30">
      <c r="A151" s="111" t="s">
        <v>261</v>
      </c>
      <c r="B151" s="112" t="s">
        <v>484</v>
      </c>
      <c r="C151" s="135" t="e">
        <f>C152+C154+C155+#REF!</f>
        <v>#REF!</v>
      </c>
      <c r="D151" s="135">
        <f>D152+D153+D154+D155</f>
        <v>41338.6</v>
      </c>
    </row>
    <row r="152" spans="1:4" ht="21" customHeight="1">
      <c r="A152" s="108" t="s">
        <v>262</v>
      </c>
      <c r="B152" s="117" t="s">
        <v>334</v>
      </c>
      <c r="C152" s="104">
        <v>15284.9</v>
      </c>
      <c r="D152" s="104">
        <f>'прилож 3'!E19+'прилож 3'!E27+'прилож 3'!E40</f>
        <v>39148.6</v>
      </c>
    </row>
    <row r="153" spans="1:4" ht="30" customHeight="1">
      <c r="A153" s="108" t="s">
        <v>338</v>
      </c>
      <c r="B153" s="117" t="s">
        <v>336</v>
      </c>
      <c r="C153" s="104"/>
      <c r="D153" s="104">
        <f>'прилож 3'!E31</f>
        <v>2072</v>
      </c>
    </row>
    <row r="154" spans="1:4" ht="25.5">
      <c r="A154" s="108" t="s">
        <v>263</v>
      </c>
      <c r="B154" s="117" t="s">
        <v>82</v>
      </c>
      <c r="C154" s="104">
        <v>300</v>
      </c>
      <c r="D154" s="104">
        <f>'прилож 3'!E60</f>
        <v>100</v>
      </c>
    </row>
    <row r="155" spans="1:4" ht="25.5">
      <c r="A155" s="108" t="s">
        <v>264</v>
      </c>
      <c r="B155" s="117" t="s">
        <v>92</v>
      </c>
      <c r="C155" s="104">
        <v>74</v>
      </c>
      <c r="D155" s="104">
        <f>'прилож 3'!E122</f>
        <v>18</v>
      </c>
    </row>
    <row r="156" spans="1:4" ht="30">
      <c r="A156" s="123" t="s">
        <v>265</v>
      </c>
      <c r="B156" s="124" t="s">
        <v>266</v>
      </c>
      <c r="C156" s="134">
        <f>C157</f>
        <v>18</v>
      </c>
      <c r="D156" s="134">
        <f t="shared" ref="D156" si="26">D157</f>
        <v>11</v>
      </c>
    </row>
    <row r="157" spans="1:4" ht="30">
      <c r="A157" s="111" t="s">
        <v>267</v>
      </c>
      <c r="B157" s="112" t="s">
        <v>268</v>
      </c>
      <c r="C157" s="135">
        <f>C158+C159</f>
        <v>18</v>
      </c>
      <c r="D157" s="135">
        <f t="shared" ref="D157" si="27">D158+D159</f>
        <v>11</v>
      </c>
    </row>
    <row r="158" spans="1:4" ht="26.25" customHeight="1">
      <c r="A158" s="108" t="s">
        <v>269</v>
      </c>
      <c r="B158" s="117" t="s">
        <v>84</v>
      </c>
      <c r="C158" s="104">
        <v>10</v>
      </c>
      <c r="D158" s="104">
        <f>'прилож 3'!E62</f>
        <v>10</v>
      </c>
    </row>
    <row r="159" spans="1:4" ht="37.5" customHeight="1">
      <c r="A159" s="108" t="s">
        <v>270</v>
      </c>
      <c r="B159" s="117" t="s">
        <v>78</v>
      </c>
      <c r="C159" s="104">
        <v>8</v>
      </c>
      <c r="D159" s="104">
        <f>'прилож 3'!E58</f>
        <v>1</v>
      </c>
    </row>
    <row r="160" spans="1:4" ht="30.75" customHeight="1">
      <c r="A160" s="123" t="s">
        <v>271</v>
      </c>
      <c r="B160" s="124" t="s">
        <v>485</v>
      </c>
      <c r="C160" s="134" t="e">
        <f>C161+#REF!</f>
        <v>#REF!</v>
      </c>
      <c r="D160" s="246">
        <f>D161+D164</f>
        <v>1880.25</v>
      </c>
    </row>
    <row r="161" spans="1:4" ht="30">
      <c r="A161" s="111" t="s">
        <v>272</v>
      </c>
      <c r="B161" s="112" t="s">
        <v>273</v>
      </c>
      <c r="C161" s="135" t="e">
        <f>C162+#REF!</f>
        <v>#REF!</v>
      </c>
      <c r="D161" s="135">
        <f>D162+D163</f>
        <v>1419</v>
      </c>
    </row>
    <row r="162" spans="1:4" ht="17.25" customHeight="1">
      <c r="A162" s="108" t="s">
        <v>274</v>
      </c>
      <c r="B162" s="117" t="s">
        <v>98</v>
      </c>
      <c r="C162" s="104">
        <v>528</v>
      </c>
      <c r="D162" s="104">
        <f>'прилож 3'!E265</f>
        <v>1409</v>
      </c>
    </row>
    <row r="163" spans="1:4" ht="26.25" customHeight="1">
      <c r="A163" s="108" t="s">
        <v>538</v>
      </c>
      <c r="B163" s="259" t="s">
        <v>536</v>
      </c>
      <c r="C163" s="104"/>
      <c r="D163" s="104">
        <f>'прилож 3'!E271</f>
        <v>10</v>
      </c>
    </row>
    <row r="164" spans="1:4" ht="30" customHeight="1">
      <c r="A164" s="111" t="s">
        <v>275</v>
      </c>
      <c r="B164" s="112" t="s">
        <v>276</v>
      </c>
      <c r="C164" s="104"/>
      <c r="D164" s="154">
        <f>D165+D166+D167+D168</f>
        <v>461.25</v>
      </c>
    </row>
    <row r="165" spans="1:4" ht="37.5" customHeight="1">
      <c r="A165" s="108" t="s">
        <v>277</v>
      </c>
      <c r="B165" s="117" t="s">
        <v>100</v>
      </c>
      <c r="C165" s="104">
        <v>38.4</v>
      </c>
      <c r="D165" s="104">
        <f>'прилож 3'!E267</f>
        <v>43.2</v>
      </c>
    </row>
    <row r="166" spans="1:4" ht="25.5">
      <c r="A166" s="108" t="s">
        <v>278</v>
      </c>
      <c r="B166" s="117" t="s">
        <v>107</v>
      </c>
      <c r="C166" s="104">
        <v>358.7</v>
      </c>
      <c r="D166" s="154">
        <f>'прилож 3'!E75</f>
        <v>363.05</v>
      </c>
    </row>
    <row r="167" spans="1:4" ht="25.5">
      <c r="A167" s="108" t="s">
        <v>294</v>
      </c>
      <c r="B167" s="117" t="s">
        <v>292</v>
      </c>
      <c r="C167" s="104">
        <v>2</v>
      </c>
      <c r="D167" s="154">
        <f>'прилож 3'!E36</f>
        <v>2</v>
      </c>
    </row>
    <row r="168" spans="1:4" ht="36">
      <c r="A168" s="108" t="s">
        <v>390</v>
      </c>
      <c r="B168" s="155" t="s">
        <v>389</v>
      </c>
      <c r="C168" s="104"/>
      <c r="D168" s="104">
        <f>'прилож 3'!E95</f>
        <v>53</v>
      </c>
    </row>
    <row r="169" spans="1:4" ht="15.75">
      <c r="A169" s="108"/>
      <c r="B169" s="249" t="s">
        <v>279</v>
      </c>
      <c r="C169" s="114" t="e">
        <f>C170+C171+#REF!+C172</f>
        <v>#REF!</v>
      </c>
      <c r="D169" s="252">
        <f t="shared" ref="D169" si="28">D170+D171+D172</f>
        <v>224</v>
      </c>
    </row>
    <row r="170" spans="1:4" ht="25.5">
      <c r="A170" s="108" t="s">
        <v>280</v>
      </c>
      <c r="B170" s="113" t="s">
        <v>486</v>
      </c>
      <c r="C170" s="104">
        <v>156.1</v>
      </c>
      <c r="D170" s="104">
        <f>'прилож 3'!E48</f>
        <v>100</v>
      </c>
    </row>
    <row r="171" spans="1:4" ht="25.5">
      <c r="A171" s="108" t="s">
        <v>295</v>
      </c>
      <c r="B171" s="81" t="s">
        <v>487</v>
      </c>
      <c r="C171" s="104">
        <v>61</v>
      </c>
      <c r="D171" s="104">
        <f>'прилож 3'!E46</f>
        <v>70</v>
      </c>
    </row>
    <row r="172" spans="1:4" ht="14.25" customHeight="1">
      <c r="A172" s="108" t="s">
        <v>281</v>
      </c>
      <c r="B172" s="113" t="s">
        <v>73</v>
      </c>
      <c r="C172" s="120">
        <v>50</v>
      </c>
      <c r="D172" s="120">
        <f>'прилож 3'!E23</f>
        <v>54</v>
      </c>
    </row>
    <row r="173" spans="1:4">
      <c r="A173" s="108"/>
      <c r="B173" s="243"/>
      <c r="C173" s="17"/>
      <c r="D173" s="17"/>
    </row>
    <row r="174" spans="1:4" ht="15.75">
      <c r="A174" s="185"/>
      <c r="B174" s="195" t="s">
        <v>282</v>
      </c>
      <c r="C174" s="140" t="e">
        <f>C14+C59+C69+C78+C96+C133+C149+C169</f>
        <v>#REF!</v>
      </c>
      <c r="D174" s="242">
        <f>D14+D59+D69+D78+D96+D133+D149+D169</f>
        <v>213596.45</v>
      </c>
    </row>
    <row r="175" spans="1:4" hidden="1">
      <c r="A175" s="186"/>
      <c r="B175" s="109"/>
      <c r="D175">
        <v>174023.3</v>
      </c>
    </row>
    <row r="176" spans="1:4" hidden="1">
      <c r="A176" s="186"/>
      <c r="B176" s="109"/>
      <c r="D176" s="167">
        <f>D175-D174</f>
        <v>-39573.150000000023</v>
      </c>
    </row>
    <row r="177" spans="1:2">
      <c r="A177" s="186"/>
      <c r="B177" s="109"/>
    </row>
  </sheetData>
  <mergeCells count="2">
    <mergeCell ref="A1:B1"/>
    <mergeCell ref="A10:B11"/>
  </mergeCells>
  <phoneticPr fontId="70" type="noConversion"/>
  <pageMargins left="0.78740157480314965" right="0.43307086614173229" top="0.51181102362204722" bottom="0.51181102362204722" header="0.51181102362204722" footer="0.23622047244094491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2</vt:lpstr>
      <vt:lpstr>прилож 3</vt:lpstr>
      <vt:lpstr>прилож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2024-03-20T12:11:28Z</cp:lastPrinted>
  <dcterms:created xsi:type="dcterms:W3CDTF">2005-01-05T12:26:20Z</dcterms:created>
  <dcterms:modified xsi:type="dcterms:W3CDTF">2024-03-29T12:10:51Z</dcterms:modified>
</cp:coreProperties>
</file>