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19440" windowHeight="12435"/>
  </bookViews>
  <sheets>
    <sheet name="прилож 8" sheetId="6" r:id="rId1"/>
    <sheet name="прилож 10" sheetId="4" r:id="rId2"/>
    <sheet name="прилож 12" sheetId="7" r:id="rId3"/>
  </sheets>
  <calcPr calcId="124519"/>
</workbook>
</file>

<file path=xl/calcChain.xml><?xml version="1.0" encoding="utf-8"?>
<calcChain xmlns="http://schemas.openxmlformats.org/spreadsheetml/2006/main">
  <c r="E118" i="4"/>
  <c r="E184" i="6"/>
  <c r="E317" i="4"/>
  <c r="E152" i="6"/>
  <c r="E117" i="4"/>
  <c r="E116" s="1"/>
  <c r="E87" i="6"/>
  <c r="E316" i="4"/>
  <c r="E201"/>
  <c r="E200" s="1"/>
  <c r="E132" i="6"/>
  <c r="E22"/>
  <c r="E315" i="4"/>
  <c r="E314" s="1"/>
  <c r="E274" i="6"/>
  <c r="E313" i="4" l="1"/>
  <c r="E312" s="1"/>
  <c r="E311" s="1"/>
  <c r="D169" i="7" l="1"/>
  <c r="E150" i="6"/>
  <c r="E141" i="4" l="1"/>
  <c r="E140" s="1"/>
  <c r="D174" i="7" s="1"/>
  <c r="E95" i="6"/>
  <c r="E252" i="4"/>
  <c r="E251" s="1"/>
  <c r="D48" i="7" s="1"/>
  <c r="D47" s="1"/>
  <c r="E234" i="6"/>
  <c r="E266" i="4"/>
  <c r="E265" s="1"/>
  <c r="E246" i="6"/>
  <c r="E250" i="4"/>
  <c r="E249" s="1"/>
  <c r="D99" i="7" s="1"/>
  <c r="E232" i="6"/>
  <c r="E199" i="4" l="1"/>
  <c r="D122" i="7" s="1"/>
  <c r="D121" s="1"/>
  <c r="E130" i="6"/>
  <c r="E164" i="4"/>
  <c r="E109" i="6"/>
  <c r="E76" i="4"/>
  <c r="E50" i="6"/>
  <c r="E227" i="4"/>
  <c r="E226" s="1"/>
  <c r="D23" i="7" s="1"/>
  <c r="E212" i="6"/>
  <c r="E198" i="4" l="1"/>
  <c r="E62"/>
  <c r="E61"/>
  <c r="E60" s="1"/>
  <c r="E177" i="6"/>
  <c r="E113" i="4"/>
  <c r="E83" i="6"/>
  <c r="E44" i="4"/>
  <c r="E45"/>
  <c r="E35" i="6"/>
  <c r="E302" i="4"/>
  <c r="E301" s="1"/>
  <c r="D72" i="7" s="1"/>
  <c r="E272" i="6"/>
  <c r="E276"/>
  <c r="E338" i="4"/>
  <c r="E337" s="1"/>
  <c r="D178" i="7" s="1"/>
  <c r="E161" i="6"/>
  <c r="E300" i="4"/>
  <c r="E299" s="1"/>
  <c r="D71" i="7" s="1"/>
  <c r="E270" i="6"/>
  <c r="E72" i="4"/>
  <c r="E71" s="1"/>
  <c r="D148" i="7" s="1"/>
  <c r="E46" i="6"/>
  <c r="E43" i="4" l="1"/>
  <c r="D150" i="7" s="1"/>
  <c r="E197" i="4"/>
  <c r="E196" s="1"/>
  <c r="D126" i="7" s="1"/>
  <c r="D125" s="1"/>
  <c r="E200" i="6"/>
  <c r="E284" i="4"/>
  <c r="E283" s="1"/>
  <c r="D46" i="7" s="1"/>
  <c r="E282" i="4"/>
  <c r="E281" s="1"/>
  <c r="D45" i="7" s="1"/>
  <c r="E256" i="6"/>
  <c r="E258"/>
  <c r="E280" i="4"/>
  <c r="E279" s="1"/>
  <c r="D36" i="7" s="1"/>
  <c r="E278" i="4"/>
  <c r="E277" s="1"/>
  <c r="D35" i="7" s="1"/>
  <c r="E254" i="6"/>
  <c r="E252"/>
  <c r="E213" i="4"/>
  <c r="E212" s="1"/>
  <c r="D113" i="7" s="1"/>
  <c r="E138" i="6"/>
  <c r="E236" i="4"/>
  <c r="E140" i="6"/>
  <c r="E114" i="4" l="1"/>
  <c r="E115"/>
  <c r="E112" l="1"/>
  <c r="E183"/>
  <c r="E182" s="1"/>
  <c r="D109" i="7" s="1"/>
  <c r="E122" i="6"/>
  <c r="E211" i="4" l="1"/>
  <c r="E210" s="1"/>
  <c r="E209" s="1"/>
  <c r="E202" i="6"/>
  <c r="E179" i="4"/>
  <c r="E178" s="1"/>
  <c r="D112" i="7" s="1"/>
  <c r="E118" i="6"/>
  <c r="E348" i="4"/>
  <c r="E347" s="1"/>
  <c r="D159" i="7" s="1"/>
  <c r="E282" i="6"/>
  <c r="E185" i="4"/>
  <c r="E184" s="1"/>
  <c r="E124" i="6"/>
  <c r="E276" i="4"/>
  <c r="E275" s="1"/>
  <c r="D41" i="7" s="1"/>
  <c r="D40" s="1"/>
  <c r="E250" i="6"/>
  <c r="E298" i="4"/>
  <c r="E297" s="1"/>
  <c r="D70" i="7" s="1"/>
  <c r="E268" i="6"/>
  <c r="E142"/>
  <c r="E156"/>
  <c r="E163"/>
  <c r="E111"/>
  <c r="E75"/>
  <c r="D165" i="7" l="1"/>
  <c r="E193" i="4"/>
  <c r="E206"/>
  <c r="E205" s="1"/>
  <c r="D92" i="7" s="1"/>
  <c r="E134" i="6"/>
  <c r="E208" i="4" l="1"/>
  <c r="E207" s="1"/>
  <c r="E204" s="1"/>
  <c r="E203" s="1"/>
  <c r="E136" i="6"/>
  <c r="D93" i="7" l="1"/>
  <c r="D91" s="1"/>
  <c r="E323" i="4"/>
  <c r="E322" s="1"/>
  <c r="D55" i="7" s="1"/>
  <c r="E192" i="4"/>
  <c r="D163" i="7" s="1"/>
  <c r="E191" i="4"/>
  <c r="E190" s="1"/>
  <c r="E352"/>
  <c r="E351" s="1"/>
  <c r="E346"/>
  <c r="E345" s="1"/>
  <c r="E344"/>
  <c r="E343" s="1"/>
  <c r="E342" s="1"/>
  <c r="E336"/>
  <c r="E335" s="1"/>
  <c r="E334"/>
  <c r="E333"/>
  <c r="E330"/>
  <c r="E329" s="1"/>
  <c r="E328"/>
  <c r="E327" s="1"/>
  <c r="E326" s="1"/>
  <c r="E321"/>
  <c r="E320" s="1"/>
  <c r="E319" s="1"/>
  <c r="E310"/>
  <c r="E309" s="1"/>
  <c r="E308"/>
  <c r="E307" s="1"/>
  <c r="E296"/>
  <c r="E295" s="1"/>
  <c r="E294"/>
  <c r="E293"/>
  <c r="E291"/>
  <c r="E290"/>
  <c r="D68" i="7" s="1"/>
  <c r="E274" i="4"/>
  <c r="E273" s="1"/>
  <c r="E272"/>
  <c r="E271"/>
  <c r="E270"/>
  <c r="E264"/>
  <c r="E263" s="1"/>
  <c r="E262"/>
  <c r="E261" s="1"/>
  <c r="E260"/>
  <c r="E259" s="1"/>
  <c r="E258"/>
  <c r="E257" s="1"/>
  <c r="E256"/>
  <c r="E255" s="1"/>
  <c r="E254" s="1"/>
  <c r="E248"/>
  <c r="E247" s="1"/>
  <c r="E246"/>
  <c r="E245" s="1"/>
  <c r="E244"/>
  <c r="E243" s="1"/>
  <c r="E242"/>
  <c r="E241" s="1"/>
  <c r="E240"/>
  <c r="E239" s="1"/>
  <c r="E238"/>
  <c r="E237" s="1"/>
  <c r="E235"/>
  <c r="E234" s="1"/>
  <c r="E233"/>
  <c r="E232" s="1"/>
  <c r="E231"/>
  <c r="E230" s="1"/>
  <c r="E229" s="1"/>
  <c r="E225"/>
  <c r="E224" s="1"/>
  <c r="E223"/>
  <c r="E222" s="1"/>
  <c r="E221"/>
  <c r="E220" s="1"/>
  <c r="E219"/>
  <c r="E218" s="1"/>
  <c r="E217" s="1"/>
  <c r="E195"/>
  <c r="E194" s="1"/>
  <c r="E189"/>
  <c r="E188" s="1"/>
  <c r="E187" s="1"/>
  <c r="E181"/>
  <c r="E180" s="1"/>
  <c r="E177"/>
  <c r="E176" s="1"/>
  <c r="E175"/>
  <c r="E174"/>
  <c r="E170"/>
  <c r="E169" s="1"/>
  <c r="E163"/>
  <c r="E162"/>
  <c r="E161" s="1"/>
  <c r="E160"/>
  <c r="E159" s="1"/>
  <c r="E155"/>
  <c r="E154" s="1"/>
  <c r="E153"/>
  <c r="E152" s="1"/>
  <c r="E151"/>
  <c r="E150" s="1"/>
  <c r="E149"/>
  <c r="E148" s="1"/>
  <c r="E145"/>
  <c r="E144" s="1"/>
  <c r="E143" s="1"/>
  <c r="E139"/>
  <c r="E138" s="1"/>
  <c r="E137" s="1"/>
  <c r="E134"/>
  <c r="E133" s="1"/>
  <c r="E132" s="1"/>
  <c r="E131"/>
  <c r="E130" s="1"/>
  <c r="E129"/>
  <c r="E128" s="1"/>
  <c r="E127"/>
  <c r="E126" s="1"/>
  <c r="E125" s="1"/>
  <c r="E124" s="1"/>
  <c r="E122"/>
  <c r="E121" s="1"/>
  <c r="E120" s="1"/>
  <c r="E111"/>
  <c r="E110" s="1"/>
  <c r="E109"/>
  <c r="E108" s="1"/>
  <c r="E107"/>
  <c r="E106" s="1"/>
  <c r="E105"/>
  <c r="E104" s="1"/>
  <c r="D105" i="7" s="1"/>
  <c r="E103" i="4"/>
  <c r="E102" s="1"/>
  <c r="E101"/>
  <c r="E100" s="1"/>
  <c r="E99"/>
  <c r="E98"/>
  <c r="E96"/>
  <c r="E95" s="1"/>
  <c r="E94"/>
  <c r="E93"/>
  <c r="E92"/>
  <c r="E90"/>
  <c r="E89"/>
  <c r="E88"/>
  <c r="E87"/>
  <c r="E85"/>
  <c r="E84"/>
  <c r="E83"/>
  <c r="E82"/>
  <c r="E21"/>
  <c r="E22"/>
  <c r="E23"/>
  <c r="E78"/>
  <c r="E77" s="1"/>
  <c r="D176" i="7" s="1"/>
  <c r="E75" i="4"/>
  <c r="E70"/>
  <c r="E69" s="1"/>
  <c r="E68" s="1"/>
  <c r="E66"/>
  <c r="E65"/>
  <c r="E64"/>
  <c r="E59"/>
  <c r="E58"/>
  <c r="E57"/>
  <c r="E56"/>
  <c r="E55"/>
  <c r="E54"/>
  <c r="E53"/>
  <c r="E49"/>
  <c r="E48" s="1"/>
  <c r="E47" s="1"/>
  <c r="E42"/>
  <c r="E41"/>
  <c r="E39"/>
  <c r="E38"/>
  <c r="E37"/>
  <c r="E36"/>
  <c r="E35"/>
  <c r="E34"/>
  <c r="E33"/>
  <c r="E32"/>
  <c r="E31"/>
  <c r="E27"/>
  <c r="E26" s="1"/>
  <c r="E25" s="1"/>
  <c r="E353"/>
  <c r="E269" l="1"/>
  <c r="E268" s="1"/>
  <c r="E86"/>
  <c r="E332"/>
  <c r="E331" s="1"/>
  <c r="E325" s="1"/>
  <c r="E289"/>
  <c r="E158"/>
  <c r="E157" s="1"/>
  <c r="E147"/>
  <c r="E91"/>
  <c r="E74"/>
  <c r="E81"/>
  <c r="E97"/>
  <c r="E168"/>
  <c r="E173"/>
  <c r="E172" s="1"/>
  <c r="E292"/>
  <c r="E350"/>
  <c r="E306"/>
  <c r="E304" s="1"/>
  <c r="E20"/>
  <c r="E19" s="1"/>
  <c r="E40"/>
  <c r="E63"/>
  <c r="E30"/>
  <c r="E29" s="1"/>
  <c r="E52"/>
  <c r="E51" s="1"/>
  <c r="E80" l="1"/>
  <c r="E288"/>
  <c r="E17"/>
  <c r="E136"/>
  <c r="E286"/>
  <c r="E340"/>
  <c r="E166"/>
  <c r="E218" i="6"/>
  <c r="D158" i="7"/>
  <c r="D59"/>
  <c r="D61"/>
  <c r="D20"/>
  <c r="D171"/>
  <c r="D74"/>
  <c r="D73" s="1"/>
  <c r="D65"/>
  <c r="D69"/>
  <c r="D67" s="1"/>
  <c r="D28"/>
  <c r="D39"/>
  <c r="D38"/>
  <c r="D44"/>
  <c r="D43"/>
  <c r="D34"/>
  <c r="D32"/>
  <c r="D31"/>
  <c r="D27"/>
  <c r="D30"/>
  <c r="D26"/>
  <c r="D25"/>
  <c r="D22"/>
  <c r="D21"/>
  <c r="D19"/>
  <c r="D164"/>
  <c r="D124"/>
  <c r="D123" s="1"/>
  <c r="D120" s="1"/>
  <c r="D116"/>
  <c r="D115" s="1"/>
  <c r="D114" s="1"/>
  <c r="D111"/>
  <c r="D110"/>
  <c r="D108" s="1"/>
  <c r="D81"/>
  <c r="D146"/>
  <c r="D78"/>
  <c r="D77" s="1"/>
  <c r="D136"/>
  <c r="D135" s="1"/>
  <c r="D134" s="1"/>
  <c r="D130"/>
  <c r="D129" s="1"/>
  <c r="D133"/>
  <c r="D88"/>
  <c r="D87"/>
  <c r="D86"/>
  <c r="D98"/>
  <c r="D97"/>
  <c r="D96"/>
  <c r="D95" s="1"/>
  <c r="D104"/>
  <c r="D103" s="1"/>
  <c r="D153"/>
  <c r="D145"/>
  <c r="D154"/>
  <c r="D147"/>
  <c r="D179"/>
  <c r="D173"/>
  <c r="E284" i="6"/>
  <c r="E280"/>
  <c r="E278"/>
  <c r="E266"/>
  <c r="E263"/>
  <c r="E260"/>
  <c r="E248"/>
  <c r="E244"/>
  <c r="E242"/>
  <c r="E240"/>
  <c r="E238"/>
  <c r="E236"/>
  <c r="E230"/>
  <c r="E228"/>
  <c r="E226"/>
  <c r="E224"/>
  <c r="E222"/>
  <c r="E220"/>
  <c r="E216"/>
  <c r="E214"/>
  <c r="E210"/>
  <c r="E208"/>
  <c r="E215" i="4"/>
  <c r="E206" i="6"/>
  <c r="E204"/>
  <c r="E198"/>
  <c r="E196"/>
  <c r="E128"/>
  <c r="E194"/>
  <c r="E192"/>
  <c r="E168" s="1"/>
  <c r="E190"/>
  <c r="E188"/>
  <c r="E186"/>
  <c r="E182"/>
  <c r="E180"/>
  <c r="E169"/>
  <c r="E165"/>
  <c r="E159"/>
  <c r="E154"/>
  <c r="E148"/>
  <c r="E146"/>
  <c r="E126"/>
  <c r="E120"/>
  <c r="E116"/>
  <c r="E113"/>
  <c r="E107"/>
  <c r="E105"/>
  <c r="E103"/>
  <c r="E101"/>
  <c r="E99"/>
  <c r="E97"/>
  <c r="E93"/>
  <c r="E91"/>
  <c r="E89"/>
  <c r="E81"/>
  <c r="E79"/>
  <c r="E77"/>
  <c r="E73"/>
  <c r="E71"/>
  <c r="E66"/>
  <c r="E63"/>
  <c r="E61"/>
  <c r="E57"/>
  <c r="E52"/>
  <c r="E48"/>
  <c r="E44"/>
  <c r="E40"/>
  <c r="E38"/>
  <c r="E32"/>
  <c r="E20"/>
  <c r="E16"/>
  <c r="E15" s="1"/>
  <c r="D42" i="7" l="1"/>
  <c r="D94"/>
  <c r="D107"/>
  <c r="D85"/>
  <c r="D37"/>
  <c r="D58"/>
  <c r="D172"/>
  <c r="D170" s="1"/>
  <c r="D102"/>
  <c r="D101" s="1"/>
  <c r="D100" s="1"/>
  <c r="D180"/>
  <c r="D51"/>
  <c r="D66"/>
  <c r="D64" s="1"/>
  <c r="D161"/>
  <c r="D139"/>
  <c r="D177"/>
  <c r="D175" s="1"/>
  <c r="D90"/>
  <c r="D89" s="1"/>
  <c r="D160"/>
  <c r="D168"/>
  <c r="D167" s="1"/>
  <c r="D144"/>
  <c r="D54"/>
  <c r="D53" s="1"/>
  <c r="D52" s="1"/>
  <c r="D149"/>
  <c r="D82"/>
  <c r="D80" s="1"/>
  <c r="D79" s="1"/>
  <c r="D152"/>
  <c r="D151" s="1"/>
  <c r="D132"/>
  <c r="D33"/>
  <c r="D18"/>
  <c r="D17" s="1"/>
  <c r="D157"/>
  <c r="D29"/>
  <c r="D162"/>
  <c r="D24" l="1"/>
  <c r="D16" s="1"/>
  <c r="D156"/>
  <c r="D166"/>
  <c r="D50"/>
  <c r="D49" s="1"/>
  <c r="D131"/>
  <c r="D128" s="1"/>
  <c r="D138"/>
  <c r="D137" s="1"/>
  <c r="D155"/>
  <c r="E356" i="4"/>
  <c r="E358" s="1"/>
  <c r="D84" i="7"/>
  <c r="D83" s="1"/>
  <c r="D63"/>
  <c r="D62" s="1"/>
  <c r="D143"/>
  <c r="D142" s="1"/>
  <c r="D119"/>
  <c r="D118" s="1"/>
  <c r="D117" s="1"/>
  <c r="D106" s="1"/>
  <c r="D76"/>
  <c r="D75" s="1"/>
  <c r="D60"/>
  <c r="E287" i="6"/>
  <c r="D127" i="7" l="1"/>
  <c r="D57"/>
  <c r="D56" s="1"/>
  <c r="D141"/>
  <c r="D140" s="1"/>
  <c r="E289" i="6"/>
  <c r="D15" i="7" l="1"/>
  <c r="D182" s="1"/>
  <c r="D184" l="1"/>
  <c r="D186"/>
  <c r="C167" l="1"/>
  <c r="C135"/>
  <c r="C134" s="1"/>
  <c r="C129"/>
  <c r="C118"/>
  <c r="C117" s="1"/>
  <c r="C115"/>
  <c r="C114" s="1"/>
  <c r="C108"/>
  <c r="C107" s="1"/>
  <c r="C104"/>
  <c r="C103" s="1"/>
  <c r="C89"/>
  <c r="C131" l="1"/>
  <c r="C128" s="1"/>
  <c r="C17"/>
  <c r="C37"/>
  <c r="C42"/>
  <c r="C77"/>
  <c r="C76" s="1"/>
  <c r="C24"/>
  <c r="C67"/>
  <c r="C138"/>
  <c r="C137" s="1"/>
  <c r="C152"/>
  <c r="C151" s="1"/>
  <c r="C166"/>
  <c r="C53"/>
  <c r="C52" s="1"/>
  <c r="C57"/>
  <c r="C56" s="1"/>
  <c r="C175"/>
  <c r="C50"/>
  <c r="C49" s="1"/>
  <c r="C80"/>
  <c r="C79" s="1"/>
  <c r="C142"/>
  <c r="C141" s="1"/>
  <c r="C156"/>
  <c r="C155" s="1"/>
  <c r="C85"/>
  <c r="C84" s="1"/>
  <c r="C95"/>
  <c r="C94" s="1"/>
  <c r="C64"/>
  <c r="C106"/>
  <c r="C75" l="1"/>
  <c r="C127"/>
  <c r="C16"/>
  <c r="C15" s="1"/>
  <c r="C63"/>
  <c r="C62" s="1"/>
  <c r="C83"/>
  <c r="C140"/>
  <c r="C182" l="1"/>
</calcChain>
</file>

<file path=xl/comments1.xml><?xml version="1.0" encoding="utf-8"?>
<comments xmlns="http://schemas.openxmlformats.org/spreadsheetml/2006/main">
  <authors>
    <author>Наталья</author>
  </authors>
  <commentList>
    <comment ref="E17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+536,4
-439,7
</t>
        </r>
      </text>
    </comment>
    <comment ref="E19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+186
-160</t>
        </r>
      </text>
    </comment>
    <comment ref="E23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+662
+13</t>
        </r>
      </text>
    </comment>
    <comment ref="E24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+24,7</t>
        </r>
      </text>
    </comment>
    <comment ref="E26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+156,6
+43</t>
        </r>
      </text>
    </comment>
    <comment ref="E28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-4,5</t>
        </r>
      </text>
    </comment>
    <comment ref="E30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+5</t>
        </r>
      </text>
    </comment>
    <comment ref="E33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+6</t>
        </r>
      </text>
    </comment>
    <comment ref="E34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+5</t>
        </r>
      </text>
    </comment>
    <comment ref="E49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-3,9</t>
        </r>
      </text>
    </comment>
    <comment ref="E51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-61</t>
        </r>
      </text>
    </comment>
    <comment ref="E53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+6</t>
        </r>
      </text>
    </comment>
    <comment ref="E58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+6,2</t>
        </r>
      </text>
    </comment>
    <comment ref="E59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+1,7</t>
        </r>
      </text>
    </comment>
    <comment ref="E67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+197,4</t>
        </r>
      </text>
    </comment>
    <comment ref="E68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-22,6</t>
        </r>
      </text>
    </comment>
    <comment ref="E69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+39</t>
        </r>
      </text>
    </comment>
    <comment ref="E70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-18,1</t>
        </r>
      </text>
    </comment>
    <comment ref="E88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+595</t>
        </r>
      </text>
    </comment>
    <comment ref="E94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-10</t>
        </r>
      </text>
    </comment>
    <comment ref="E106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-10</t>
        </r>
      </text>
    </comment>
    <comment ref="E108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-30</t>
        </r>
      </text>
    </comment>
    <comment ref="E110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-23</t>
        </r>
      </text>
    </comment>
    <comment ref="E112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+82,1</t>
        </r>
      </text>
    </comment>
    <comment ref="E114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-41,1</t>
        </r>
      </text>
    </comment>
    <comment ref="E115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-42</t>
        </r>
      </text>
    </comment>
    <comment ref="E117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-6000
</t>
        </r>
      </text>
    </comment>
    <comment ref="E121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+63</t>
        </r>
      </text>
    </comment>
    <comment ref="E123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-22</t>
        </r>
      </text>
    </comment>
    <comment ref="E133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+500</t>
        </r>
      </text>
    </comment>
    <comment ref="E143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-132,8</t>
        </r>
      </text>
    </comment>
    <comment ref="E144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-40,9</t>
        </r>
      </text>
    </comment>
    <comment ref="E145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+12,4</t>
        </r>
      </text>
    </comment>
    <comment ref="E147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+26</t>
        </r>
      </text>
    </comment>
    <comment ref="E153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+228,8</t>
        </r>
      </text>
    </comment>
    <comment ref="E157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-65</t>
        </r>
      </text>
    </comment>
    <comment ref="E158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-5</t>
        </r>
      </text>
    </comment>
    <comment ref="E160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-50</t>
        </r>
      </text>
    </comment>
    <comment ref="E170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+35</t>
        </r>
      </text>
    </comment>
    <comment ref="E172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+11</t>
        </r>
      </text>
    </comment>
    <comment ref="E193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-73</t>
        </r>
      </text>
    </comment>
    <comment ref="E205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-577</t>
        </r>
      </text>
    </comment>
    <comment ref="E215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-284</t>
        </r>
      </text>
    </comment>
    <comment ref="E217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+70</t>
        </r>
      </text>
    </comment>
    <comment ref="E219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-131,6</t>
        </r>
      </text>
    </comment>
    <comment ref="E223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+6,5</t>
        </r>
      </text>
    </comment>
    <comment ref="E225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+48,4</t>
        </r>
      </text>
    </comment>
    <comment ref="E227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-36,1</t>
        </r>
      </text>
    </comment>
    <comment ref="E237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+451</t>
        </r>
      </text>
    </comment>
    <comment ref="E239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-2,4</t>
        </r>
      </text>
    </comment>
    <comment ref="E243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+214</t>
        </r>
      </text>
    </comment>
    <comment ref="E245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+2,4</t>
        </r>
      </text>
    </comment>
    <comment ref="E261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+1300</t>
        </r>
      </text>
    </comment>
    <comment ref="E264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+167</t>
        </r>
      </text>
    </comment>
    <comment ref="E265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+7,9</t>
        </r>
      </text>
    </comment>
  </commentList>
</comments>
</file>

<file path=xl/sharedStrings.xml><?xml version="1.0" encoding="utf-8"?>
<sst xmlns="http://schemas.openxmlformats.org/spreadsheetml/2006/main" count="2339" uniqueCount="600">
  <si>
    <t>Код раздела и подраздела</t>
  </si>
  <si>
    <t>Код целевой статьи</t>
  </si>
  <si>
    <t>Код вида расходов</t>
  </si>
  <si>
    <t>0102</t>
  </si>
  <si>
    <t>0104</t>
  </si>
  <si>
    <t>0701</t>
  </si>
  <si>
    <t>0501</t>
  </si>
  <si>
    <t>Код классификации</t>
  </si>
  <si>
    <t>Администрация Красногородского района</t>
  </si>
  <si>
    <t>0801</t>
  </si>
  <si>
    <t>0702</t>
  </si>
  <si>
    <t>1001</t>
  </si>
  <si>
    <t>1004</t>
  </si>
  <si>
    <t>Код функциональной классификации</t>
  </si>
  <si>
    <t>Наименование разделов, целевых статей и видов расходов</t>
  </si>
  <si>
    <t>0100</t>
  </si>
  <si>
    <t>Общегосударственные вопросы</t>
  </si>
  <si>
    <t>Резервные фонды</t>
  </si>
  <si>
    <t>0400</t>
  </si>
  <si>
    <t>Национальная экономика</t>
  </si>
  <si>
    <t>0500</t>
  </si>
  <si>
    <t>Жилищно-коммунальное хозяйство</t>
  </si>
  <si>
    <t>Жилищное хозяйство</t>
  </si>
  <si>
    <t>0700</t>
  </si>
  <si>
    <t>Образование</t>
  </si>
  <si>
    <t>Дошкольное образование</t>
  </si>
  <si>
    <t>Общее образование</t>
  </si>
  <si>
    <t>0800</t>
  </si>
  <si>
    <t>Культура</t>
  </si>
  <si>
    <t>1000</t>
  </si>
  <si>
    <t>Социальная политика</t>
  </si>
  <si>
    <t>Пенсионное обеспечение</t>
  </si>
  <si>
    <t>Итого расходов</t>
  </si>
  <si>
    <t xml:space="preserve">     тыс.рублей</t>
  </si>
  <si>
    <t>0408</t>
  </si>
  <si>
    <t>0103</t>
  </si>
  <si>
    <t>Функционирование высшего должностного лица субъекта Российской Федерации и муниципального образования</t>
  </si>
  <si>
    <t>1100</t>
  </si>
  <si>
    <t>Межбюджетные трансферты</t>
  </si>
  <si>
    <t>0111</t>
  </si>
  <si>
    <t>0412</t>
  </si>
  <si>
    <t>Финансовое управление Администрации Красногородского района</t>
  </si>
  <si>
    <t>0310</t>
  </si>
  <si>
    <t>0300</t>
  </si>
  <si>
    <t>Национальная безопасность и правоохранительная деятельность</t>
  </si>
  <si>
    <t>Другие общегосударственные вопросы</t>
  </si>
  <si>
    <t>1105</t>
  </si>
  <si>
    <t>Физическая культура и спорт</t>
  </si>
  <si>
    <t>1400</t>
  </si>
  <si>
    <t>0113</t>
  </si>
  <si>
    <t>1401</t>
  </si>
  <si>
    <t>0203</t>
  </si>
  <si>
    <t>Национальная оборона</t>
  </si>
  <si>
    <t>0200</t>
  </si>
  <si>
    <t>Транспорт</t>
  </si>
  <si>
    <t>Другие вопросы в области национальной экономики</t>
  </si>
  <si>
    <t>Реализация государственных функций в области национальной экономики</t>
  </si>
  <si>
    <t>121</t>
  </si>
  <si>
    <t>122</t>
  </si>
  <si>
    <t>Прочая закупка товаров , работ и услуг для государственных (муниципальных) услуг</t>
  </si>
  <si>
    <t>244</t>
  </si>
  <si>
    <t>870</t>
  </si>
  <si>
    <t>Резервные средства</t>
  </si>
  <si>
    <t>530</t>
  </si>
  <si>
    <t>Субвенции</t>
  </si>
  <si>
    <t>852</t>
  </si>
  <si>
    <t>Уплата прочих налогов, сборов и иных платежей</t>
  </si>
  <si>
    <t>0409</t>
  </si>
  <si>
    <t>611</t>
  </si>
  <si>
    <t>612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</si>
  <si>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</si>
  <si>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</si>
  <si>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511</t>
  </si>
  <si>
    <t>851</t>
  </si>
  <si>
    <t>Уплата налога на имущество организаций и земельного налога</t>
  </si>
  <si>
    <t>0314</t>
  </si>
  <si>
    <t>312</t>
  </si>
  <si>
    <t>ДОРОЖНОЕ ХОЗЯЙСТВО</t>
  </si>
  <si>
    <t xml:space="preserve">         Распределение бюджетных ассигнований по разделам, подразделам,</t>
  </si>
  <si>
    <t xml:space="preserve">Культура, кинематография </t>
  </si>
  <si>
    <t>Охрана семьи и детства</t>
  </si>
  <si>
    <t>1101</t>
  </si>
  <si>
    <t>0502</t>
  </si>
  <si>
    <t>Коммунальное хозяйство</t>
  </si>
  <si>
    <t>0709</t>
  </si>
  <si>
    <t>Другие вопросы в области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</si>
  <si>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</si>
  <si>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</si>
  <si>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</si>
  <si>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</si>
  <si>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>Прочая закупка товаров, работ и услуг для обеспечения государственных (муниципальных) нужд</t>
  </si>
  <si>
    <t>Иные пенсии, социальные доплаты к пенсиям</t>
  </si>
  <si>
    <t>Иные выплаты персоналу государственных (муниципальных) органов, за исключением фонда оплаты труда</t>
  </si>
  <si>
    <t xml:space="preserve">Дотации на выравнивание бюджетной обеспеченности </t>
  </si>
  <si>
    <t>540</t>
  </si>
  <si>
    <t>Иные межбюджетные трансферты бюджетам бюджетной системы</t>
  </si>
  <si>
    <t>0106</t>
  </si>
  <si>
    <t>1403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</si>
  <si>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</si>
  <si>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</si>
  <si>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</si>
  <si>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321</t>
  </si>
  <si>
    <t>Пособия и компенсации гражданам и иные социальные выплаты, кроме публичных нормативных обязательств</t>
  </si>
  <si>
    <t>Выплаты, связанные с депутатской деятельностью</t>
  </si>
  <si>
    <t>0710100900</t>
  </si>
  <si>
    <t>Резервный фонд администрации муниципального района в рамках непрограммного направления деятельности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</si>
  <si>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</si>
  <si>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0130242120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</si>
  <si>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</si>
  <si>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0710142130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</si>
  <si>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</si>
  <si>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0720142140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</si>
  <si>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</si>
  <si>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0320142090</t>
  </si>
  <si>
    <t>Мероприятия, направленные на функционирование единой дежурной диспетчерской службы</t>
  </si>
  <si>
    <t>0410222200</t>
  </si>
  <si>
    <t xml:space="preserve">Информирование населения муниципального образования о деятельности органов местного самоуправления, основных направлениях социально-экономического развития </t>
  </si>
  <si>
    <t>0710124900</t>
  </si>
  <si>
    <t>Проведения социологических исследований реализуемых антикоррупционных мер с различными группами населения</t>
  </si>
  <si>
    <t>0720126000</t>
  </si>
  <si>
    <t>Мероприятия по осуществлению антинаркотической пропаганды и антинаркотического просвещения</t>
  </si>
  <si>
    <t>0430122700</t>
  </si>
  <si>
    <t>Мероприятия, направленные на укрепление пожарной безопасности муниципального образования</t>
  </si>
  <si>
    <t>0410122100</t>
  </si>
  <si>
    <t>Проведение мероприятий по профилактике правонарушений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</si>
  <si>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</si>
  <si>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0610124100</t>
  </si>
  <si>
    <t>Оценка недвижимости, признание прав регулирования отношений по муниципальной собственности</t>
  </si>
  <si>
    <t>0710125500</t>
  </si>
  <si>
    <t>Муниципальная поддержка среднего и малого предпринимательства, включая крестьянские (фермерские) хозяйства</t>
  </si>
  <si>
    <t>0320122000</t>
  </si>
  <si>
    <t>Расходы по капитальному ремонту муниципального жилого фонда городского поселения</t>
  </si>
  <si>
    <t>Осуществление расходов по содержанию имущества, оплата взносов на капитальный ремонт</t>
  </si>
  <si>
    <t>0510122900</t>
  </si>
  <si>
    <t>Мероприятия в области молодежной политики</t>
  </si>
  <si>
    <t>0120120500</t>
  </si>
  <si>
    <t>Доплаты к пенсиям муниципальным служащим</t>
  </si>
  <si>
    <t>0740127900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</si>
  <si>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</si>
  <si>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0740242070</t>
  </si>
  <si>
    <t>Мероприятия в области физической культуры и спорта</t>
  </si>
  <si>
    <t>0140120800</t>
  </si>
  <si>
    <t>0140141140</t>
  </si>
  <si>
    <t>Резервный фонд чрезвычайных ситуаций муниципального района в рамках непрограммного направления деятельности</t>
  </si>
  <si>
    <t>9090020001</t>
  </si>
  <si>
    <t>9090020003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</si>
  <si>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</si>
  <si>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0740251180</t>
  </si>
  <si>
    <t>Расходы на обеспечение деятельности  (оказание услуг) муниципальных учреждений в рамках основного мероприятия  «Дошкольное образование» муниципальной программы  «Развитие образования, молодежной политики  и физической культуры и спорта  в муниципальном образовании»</t>
  </si>
  <si>
    <t>0110100790</t>
  </si>
  <si>
    <t>Создание условий для осуществления присмотра и ухода за детьми-инвалидами, детьми-сиротами и детьми, оставшимся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</si>
  <si>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0110141400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</si>
  <si>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</si>
  <si>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0110142040</t>
  </si>
  <si>
    <t>Расходы на реализацию основных общеобразовательных программ дошкольного образования в части финансирования расходов на оплату труда и организацию образовательного процесса в муниципальных образовательных организациях, реализующих общеобразовательную программу дошкольного образования по муниципальным бюджетным дошкольным образовательным  учреждениям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</si>
  <si>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</si>
  <si>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0110142150</t>
  </si>
  <si>
    <t>Расходы на обеспечение деятельности  (оказание услуг) муниципальных учреждений в рамках основного мероприятия  «Общее образование» муниципальной программы  «Развитие образования, молодежной политики  и физической культуры и спорта  в муниципальном образовании»</t>
  </si>
  <si>
    <t>0110200790</t>
  </si>
  <si>
    <t>Расходы на реализацию основных общеобразовательных программ в части финансирования расходов на оплату труда работников муниципальных общеобразовательных учреждений, расходов, обеспечивающих организацию учебного процесса, расходов на дошкольное образование в муниципальных общеобразовательных учреждениях</t>
  </si>
  <si>
    <t>0110242010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</si>
  <si>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</si>
  <si>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0110242020</t>
  </si>
  <si>
    <t>Расходы на реализацию дополнительного образования детей, обучение их шахматной грамоте и введение основ православной культуры в муниципальных общеобразовательных учреждениях</t>
  </si>
  <si>
    <t>Расходы на обеспечение деятельности  (оказание услуг) муниципальных учреждений в рамках основного мероприятия  «Дополнительное образование в сфере культуры» муниципальной программы  «Развитие образования, молодежной политики  и физической культуры и спорта  в муниципальном образовании»</t>
  </si>
  <si>
    <t>0110300790</t>
  </si>
  <si>
    <t>Мероприятия по организации питания в муниципальных общеобразовательных учреждениях</t>
  </si>
  <si>
    <t>0110241040</t>
  </si>
  <si>
    <t>0110242150</t>
  </si>
  <si>
    <t>Расходы на обеспечение деятельности (оказание услуг) муниципальных учреждений в рамках основного мероприятия «Развитие системы культурно-досугового обслуживания населения»</t>
  </si>
  <si>
    <t>0210221400</t>
  </si>
  <si>
    <t>Расходы на обеспечение деятельности (оказание услуг) муниципальных учреждений в рамках основного мероприятия «Развитие библиотечного дела»</t>
  </si>
  <si>
    <t>0210121000</t>
  </si>
  <si>
    <t>Осуществление переданных органам местного самоуправления полномочий по расчету и предоставлению дотаций бюджетам поселений</t>
  </si>
  <si>
    <t>0730142110</t>
  </si>
  <si>
    <t>Межбюджетные трансферты, передаваемые бюджету поселений из бюджета муниципального района  на  осуществление части полномочий по решению вопросов местного значения (содержание объектов водоснабжения)</t>
  </si>
  <si>
    <t>0730170200</t>
  </si>
  <si>
    <t>Укрепление материально-технической базы</t>
  </si>
  <si>
    <t>0140120900</t>
  </si>
  <si>
    <t>0620124600</t>
  </si>
  <si>
    <t>129</t>
  </si>
  <si>
    <t>Взносы по обязательному социальному страхованиюна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</si>
  <si>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</si>
  <si>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</si>
  <si>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0610241190</t>
  </si>
  <si>
    <t>0310121700</t>
  </si>
  <si>
    <t>Реализация документов территориального планирования муниципальных образований Псковской области</t>
  </si>
  <si>
    <t>0110342150</t>
  </si>
  <si>
    <t>0110500790</t>
  </si>
  <si>
    <t>Расходы на обеспечение деятельности  (оказание услуг) муниципальных учреждений в рамках основного мероприятия  «Внешкольная работа с детьми» муниципальной программы  «Развитие образования, молодежной политики  и физической культуры и спорта  в муниципальном образовании»</t>
  </si>
  <si>
    <t>0110542150</t>
  </si>
  <si>
    <t>9090005900</t>
  </si>
  <si>
    <t>0520123300</t>
  </si>
  <si>
    <t>Мероприятия по энергосбережению и повышению энергетической эффективности</t>
  </si>
  <si>
    <t>0110142010</t>
  </si>
  <si>
    <t>0210121200</t>
  </si>
  <si>
    <t>0210221600</t>
  </si>
  <si>
    <t>0410141340</t>
  </si>
  <si>
    <t>Обеспечение пожарной безопасности в органах исполнительной власти области и муниципальных образованиях</t>
  </si>
  <si>
    <t>0540123900</t>
  </si>
  <si>
    <t>Код по ЦСР</t>
  </si>
  <si>
    <t>Направление расходов</t>
  </si>
  <si>
    <t>01 0 00 00000</t>
  </si>
  <si>
    <t>Муниципальная программа «Развитие образования, молодежной политики и физической культуры и спорта в муниципальном образовании»</t>
  </si>
  <si>
    <t>01 1 00 00000</t>
  </si>
  <si>
    <t>Подпрограмма муниципальной программы «Развитие дошкольного, общего, дополнительного образования»</t>
  </si>
  <si>
    <t>01 1 01 00000</t>
  </si>
  <si>
    <t>Основное мероприятие «Дошкольное образование»</t>
  </si>
  <si>
    <t>01 1 01 00790</t>
  </si>
  <si>
    <t>01 1 01 41400</t>
  </si>
  <si>
    <t>01 1 01 42010</t>
  </si>
  <si>
    <t>01 1 01 42040</t>
  </si>
  <si>
    <t>01 1 01 42150</t>
  </si>
  <si>
    <t>01 1 02 00000</t>
  </si>
  <si>
    <t>Основное мероприятие «Общее образование»</t>
  </si>
  <si>
    <t>01 1 02 00790</t>
  </si>
  <si>
    <t>01 1 02 41040</t>
  </si>
  <si>
    <r>
      <t>Мероприяти</t>
    </r>
    <r>
      <rPr>
        <sz val="10"/>
        <color indexed="8"/>
        <rFont val="Times New Roman"/>
        <family val="1"/>
        <charset val="204"/>
      </rPr>
      <t>я</t>
    </r>
    <r>
      <rPr>
        <sz val="10"/>
        <color indexed="8"/>
        <rFont val="Times New Roman"/>
        <family val="1"/>
        <charset val="204"/>
      </rPr>
      <t xml:space="preserve"> по организации питания в муниципальных общеобразовательных учреждениях</t>
    </r>
  </si>
  <si>
    <t>01 1 02 42010</t>
  </si>
  <si>
    <t>01 1 02 42020</t>
  </si>
  <si>
    <t>01 1 02 42150</t>
  </si>
  <si>
    <t>01 1 03 00000</t>
  </si>
  <si>
    <t>Основное мероприятие «Дополнительное образование в сфере культуры»</t>
  </si>
  <si>
    <t>01 1 03 00790</t>
  </si>
  <si>
    <t>01 1 03 42150</t>
  </si>
  <si>
    <t>01 1 05 00000</t>
  </si>
  <si>
    <t>Основное мероприятие «Внешкольная работа с детьми»</t>
  </si>
  <si>
    <t>01 1 05 00790</t>
  </si>
  <si>
    <t>01 1 05 42150</t>
  </si>
  <si>
    <t>01 2 00 00000</t>
  </si>
  <si>
    <t>Подпрограмма муниципальной программы «Молодое поколение»</t>
  </si>
  <si>
    <t>01 2 01 00000</t>
  </si>
  <si>
    <t>Основное мероприятие «Молодежь»</t>
  </si>
  <si>
    <t>01 2 01 20500</t>
  </si>
  <si>
    <t>01 3 00 00000</t>
  </si>
  <si>
    <t>Подпрограмма муниципальной программы «Развитие системы защиты прав детей»</t>
  </si>
  <si>
    <t>01 3 02 00000</t>
  </si>
  <si>
    <t>Основное мероприятие «Образование и обеспечение деятельности  комиссии по делам несовершеннолетних и защите их прав»»</t>
  </si>
  <si>
    <t>01 3 02 42120</t>
  </si>
  <si>
    <t>01 4 00 00000</t>
  </si>
  <si>
    <t>Подпрограмма муниципальной программы «Развитие физической культуры и спорта»</t>
  </si>
  <si>
    <t>01 4 01 00000</t>
  </si>
  <si>
    <t>Основное мероприятие «Развитие физической культуры и спорта»</t>
  </si>
  <si>
    <t>01 4 01 20800</t>
  </si>
  <si>
    <t>01 4 01 20900</t>
  </si>
  <si>
    <t>01 4 01 41140</t>
  </si>
  <si>
    <t>02 0 00 00000</t>
  </si>
  <si>
    <t>Муниципальная программа «Развитие культуры в муниципальном образовании»</t>
  </si>
  <si>
    <t>02 1 00 00000</t>
  </si>
  <si>
    <t>Подпрограмма муниципальной программы «Развитие культуры»</t>
  </si>
  <si>
    <t>02 1 01 00000</t>
  </si>
  <si>
    <t>Основное мероприятие «Развитие библиотечного дела»</t>
  </si>
  <si>
    <t>02 1 01 21000</t>
  </si>
  <si>
    <t>02 1 01 21200</t>
  </si>
  <si>
    <t>Компенсация расходов по оплате коммунальных услуг работникам библиотечного дела, проживающим и работающим в сельских населенных пунктах, рабочих поселках (поселках городского типа)</t>
  </si>
  <si>
    <t>02 1 02 00000</t>
  </si>
  <si>
    <t>Основное мероприятие «Развитие системы культурно-досугового обслуживания населения»</t>
  </si>
  <si>
    <t>02 1 02 21600</t>
  </si>
  <si>
    <t>Компенсация расходов по оплате коммунальных услуг работникам культурно-досугового обслуживания, проживающим и работающим в сельских населенных пунктах, рабочих поселках (поселках городского типа)</t>
  </si>
  <si>
    <t>03 0 00 00000</t>
  </si>
  <si>
    <t>Муниципальная программа «Содействие экономическому развитию и инвестиционной привлекательности муниципального образования»</t>
  </si>
  <si>
    <t>03 1 00 00000</t>
  </si>
  <si>
    <t>Подпрограмма муниципальной программы «Повышение инвестиционной привлекательности»</t>
  </si>
  <si>
    <t>03 1 01 00000</t>
  </si>
  <si>
    <t>Основное мероприятие «Повышение инвестиционной привлекательности»</t>
  </si>
  <si>
    <t>03 1 01 21700</t>
  </si>
  <si>
    <t>03 2 00 00000</t>
  </si>
  <si>
    <t>Подпрограмма муниципальной программы «Развитие и поддержка малого и среднего предпринимательства»</t>
  </si>
  <si>
    <t>03 2 01 00000</t>
  </si>
  <si>
    <t>Основное мероприятие «Развитие и поддержка малого и среднего предпринимательства в муниципальном образовании»</t>
  </si>
  <si>
    <t>03 2 01 22000</t>
  </si>
  <si>
    <t>03 2 01 42090</t>
  </si>
  <si>
    <t>04 0 00 00000</t>
  </si>
  <si>
    <t>Муниципальная программа «Обеспечение безопасности граждан на территории муниципального образования»</t>
  </si>
  <si>
    <t>04 1 00 00000</t>
  </si>
  <si>
    <t>Подпрограмма муниципальной программы «Пожарная безопасность и гражданская оборона муниципального образования»</t>
  </si>
  <si>
    <t>04 1 01 00000</t>
  </si>
  <si>
    <t>Основное мероприятие «Обеспечение первичных мер пожарной безопасности»</t>
  </si>
  <si>
    <t>04 1 01 22100</t>
  </si>
  <si>
    <t>04 1 01 41340</t>
  </si>
  <si>
    <t>04 1 02 00000</t>
  </si>
  <si>
    <t>Основное мероприятие «Обеспечение мер по гражданской обороне и безопасности чрезвычайных ситуаций»</t>
  </si>
  <si>
    <t>04 1 02 22200</t>
  </si>
  <si>
    <t>04 2 00 00000</t>
  </si>
  <si>
    <t>Подпрограмма муниципальной программы «Профилактика терроризма»</t>
  </si>
  <si>
    <t>04 2 01 00000</t>
  </si>
  <si>
    <t>Основное мероприятие «Профилактика терроризма»</t>
  </si>
  <si>
    <t>04 3 00 00000</t>
  </si>
  <si>
    <t>Подпрограмма муниципальной программы «Антинаркотическая деятельность территории»</t>
  </si>
  <si>
    <t>04 3 01 00000</t>
  </si>
  <si>
    <t>Основное мероприятие «Антинаркотическая деятельность на территории муниципального образования»</t>
  </si>
  <si>
    <t>04 3 01 22700</t>
  </si>
  <si>
    <t>05 0 00 00000</t>
  </si>
  <si>
    <t>Муниципальная программа «Комплексное развитие систем коммунальной инфраструктуры и благоустройства муниципального образования»</t>
  </si>
  <si>
    <t>05 1 00 00000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</si>
  <si>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</si>
  <si>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05 1 01 00000</t>
  </si>
  <si>
    <t>Основное мероприятие «Комплексное развитие систем коммунальной инфраструктуры  муниципального образования»</t>
  </si>
  <si>
    <t>05 1 01 22900</t>
  </si>
  <si>
    <t>05 2 00 00000</t>
  </si>
  <si>
    <t>Подпрограмма муниципальной программы «Энергосбережение и повышение энергетической эффективности»</t>
  </si>
  <si>
    <t>05 2 01 00000</t>
  </si>
  <si>
    <t>Основное мероприятие «Энергосбережение и повышение энергетической эффективности»</t>
  </si>
  <si>
    <t>05 2 01 23300</t>
  </si>
  <si>
    <t>05 4 00 00000</t>
  </si>
  <si>
    <t>Подпрограмма муниципальной программы «Жилище»</t>
  </si>
  <si>
    <t>05 4 01 00000</t>
  </si>
  <si>
    <t>Основное мероприятие «Улучшение жилищных условий отдельных категорий граждан»</t>
  </si>
  <si>
    <t>05 4 01 23900</t>
  </si>
  <si>
    <t>06 0 00 00000</t>
  </si>
  <si>
    <t>Муниципальная программа «Развитие транспортного обслуживания населения на территории муниципального образования»</t>
  </si>
  <si>
    <t>06 1 00 00000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</si>
  <si>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</si>
  <si>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06 1 01 00000</t>
  </si>
  <si>
    <t>Основное мероприятие «Реконструкция автомобильных дорог общего пользования местного значения в муниципальном образовании»</t>
  </si>
  <si>
    <t>06 1 01 24100</t>
  </si>
  <si>
    <t>06 1 02 00000</t>
  </si>
  <si>
    <t>Основное  мероприятие «Строительство автомобильных дорог общего пользования местного значения в муниципальном образовании»</t>
  </si>
  <si>
    <t>06 1 02 41190</t>
  </si>
  <si>
    <t>06 2 00 00000</t>
  </si>
  <si>
    <t>Подпрограмма муниципальной программы «Повышение безопасности дорожного движения»</t>
  </si>
  <si>
    <t>06 2 01 00000</t>
  </si>
  <si>
    <t>Основное мероприятие «Повышение безопасности дорожного движения»</t>
  </si>
  <si>
    <t>06 2 01 24600</t>
  </si>
  <si>
    <t>06 3 00 00000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</si>
  <si>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</si>
  <si>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06 3 01 00000</t>
  </si>
  <si>
    <t>Основное мероприятие «Совершенствование транспортного обслуживания населения на территории муниципального образования»</t>
  </si>
  <si>
    <t>07 0 00 00000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</si>
  <si>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</si>
  <si>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07 1 00 00000</t>
  </si>
  <si>
    <t>Подпрограмма муниципальной программы «Обеспечение функционирования администрации муниципального образования»</t>
  </si>
  <si>
    <t>07 1 01 00000</t>
  </si>
  <si>
    <t>Основное мероприятие «Функционирование   администрации муниципального образования»</t>
  </si>
  <si>
    <t>07 1 01 00900</t>
  </si>
  <si>
    <t>07 1 01 24900</t>
  </si>
  <si>
    <t>07 1 01 25500</t>
  </si>
  <si>
    <t>07 1 01 42130</t>
  </si>
  <si>
    <t>07 2 00 00000</t>
  </si>
  <si>
    <t>Подпрограмма муниципальной программы «Обеспечение общего порядка и противодействие коррупции»</t>
  </si>
  <si>
    <t>07 2 01 00000</t>
  </si>
  <si>
    <t>Основное мероприятие «Функционирование организаций, обеспечивающих выполнение части муниципальных функций»</t>
  </si>
  <si>
    <t>07 2 01 26000</t>
  </si>
  <si>
    <t>07 2 01 42140</t>
  </si>
  <si>
    <t>07 3 00 00000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</si>
  <si>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</si>
  <si>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07 3 01 00000</t>
  </si>
  <si>
    <t>Основное мероприятие «Совершенствование и развитие бюджетного процесса»</t>
  </si>
  <si>
    <t>07 3 01 42110</t>
  </si>
  <si>
    <t>07 3 01 70200</t>
  </si>
  <si>
    <t>07 4 00 00000</t>
  </si>
  <si>
    <r>
      <t>Подпрограмма муниципальной программы</t>
    </r>
    <r>
      <rPr>
        <b/>
        <i/>
        <sz val="11"/>
        <color indexed="8"/>
        <rFont val="Times New Roman"/>
        <family val="1"/>
        <charset val="204"/>
      </rPr>
      <t xml:space="preserve"> «</t>
    </r>
    <r>
      <rPr>
        <b/>
        <i/>
        <sz val="11"/>
        <color indexed="8"/>
        <rFont val="Times New Roman"/>
        <family val="1"/>
        <charset val="204"/>
      </rPr>
      <t>Социальная поддержка граждан и реализация демографической политики в муниципальном образовании»</t>
    </r>
  </si>
  <si>
    <t>07 4 01 00000</t>
  </si>
  <si>
    <t>Основное мероприятие «Социальная поддержка граждан и реализация демографической политики»</t>
  </si>
  <si>
    <t>07 4 01 27900</t>
  </si>
  <si>
    <r>
      <t>07 4 02</t>
    </r>
    <r>
      <rPr>
        <i/>
        <sz val="10"/>
        <color indexed="10"/>
        <rFont val="Times New Roman"/>
        <family val="1"/>
        <charset val="204"/>
      </rPr>
      <t xml:space="preserve"> </t>
    </r>
    <r>
      <rPr>
        <i/>
        <sz val="10"/>
        <color indexed="8"/>
        <rFont val="Times New Roman"/>
        <family val="1"/>
        <charset val="204"/>
      </rPr>
      <t>00000</t>
    </r>
  </si>
  <si>
    <t>Основное мероприятие «Реализация органами местного самоуправления отдельных переданных государственных полномочий»</t>
  </si>
  <si>
    <t>07 4 02 42070</t>
  </si>
  <si>
    <t>07 4 02 51180</t>
  </si>
  <si>
    <t>Непрограммные расходы</t>
  </si>
  <si>
    <t>90 9 00 20001</t>
  </si>
  <si>
    <t>90 9 00 05900</t>
  </si>
  <si>
    <t>ИТОГО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</si>
  <si>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</si>
  <si>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       Ведомственная структура расходов </t>
  </si>
  <si>
    <t xml:space="preserve">       целевым статьям, группам видов расходов</t>
  </si>
  <si>
    <t>853</t>
  </si>
  <si>
    <t>Уплата иных платежей</t>
  </si>
  <si>
    <t>0000000000</t>
  </si>
  <si>
    <t>0703</t>
  </si>
  <si>
    <t>Дополнительное образование</t>
  </si>
  <si>
    <t>тыс.руб.</t>
  </si>
  <si>
    <t>Софинансирование дорожной деятельности,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</si>
  <si>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Сумма на 2019 год</t>
  </si>
  <si>
    <t>0105</t>
  </si>
  <si>
    <t>0740251200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</si>
  <si>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</si>
  <si>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</si>
  <si>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07 4 02 51200</t>
  </si>
  <si>
    <t>0730141250</t>
  </si>
  <si>
    <t>Дотации бюджетам поселений из районного фонда финансовой поддержки бюджетов поселений</t>
  </si>
  <si>
    <t>07 3 01 41250</t>
  </si>
  <si>
    <t>90 9 00 20003</t>
  </si>
  <si>
    <t>0420141280</t>
  </si>
  <si>
    <t>Проведение мероприятий по пограничной безопасности</t>
  </si>
  <si>
    <t>04 2 01 41280</t>
  </si>
  <si>
    <t>9090004900</t>
  </si>
  <si>
    <t>Обеспечение деятельности контрольно-счетного органа</t>
  </si>
  <si>
    <t>90 9 00 04900</t>
  </si>
  <si>
    <t>0503</t>
  </si>
  <si>
    <t>06102W1190</t>
  </si>
  <si>
    <t>Мероприятия связанные с участием спортсменов в официальных спортивных и физкультурных мероприятиях области</t>
  </si>
  <si>
    <t>Софинансирование мероприятий связанных с участием спортсменов в официальных спортивных и физкультурных мероприятиях области</t>
  </si>
  <si>
    <t xml:space="preserve">Расходы на предоставление педагогическим работникам муниципальных образовательных организаций отдельных мер социальной поддержки  </t>
  </si>
  <si>
    <t>0110242170</t>
  </si>
  <si>
    <t>01 1 02 42170</t>
  </si>
  <si>
    <t xml:space="preserve">         Распределение бюджетных ассигнований по целевым статьям (муниципальным программам и непрограммным направлениям деятельности) классификации расходов бюджета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</si>
  <si>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</si>
  <si>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</si>
  <si>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Расходы по субсидии на формирование современной городской среды</t>
  </si>
  <si>
    <t>0420141350</t>
  </si>
  <si>
    <t>Субсидии на реализацию мероприятий в рамках основногомероприятия "Развитие и совершенстввание института добровольных народных дружин"</t>
  </si>
  <si>
    <t>04 2 01 41350</t>
  </si>
  <si>
    <t>0405</t>
  </si>
  <si>
    <t>Субсидии на ликвидацию очагов сорного растения борщевик Сосновского</t>
  </si>
  <si>
    <t>Сельское хозяйство и рыболовство</t>
  </si>
  <si>
    <t>01401W1140</t>
  </si>
  <si>
    <t>01 4 01 W1140</t>
  </si>
  <si>
    <t xml:space="preserve">Расходы по иным межбюджетным трансфертам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</si>
  <si>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0730141570</t>
  </si>
  <si>
    <t>07 3 01 41570</t>
  </si>
  <si>
    <t>0440128100</t>
  </si>
  <si>
    <t>04 4 01 28100</t>
  </si>
  <si>
    <t>0107</t>
  </si>
  <si>
    <t>Специальные расходы</t>
  </si>
  <si>
    <t>Осуществление расходов за счет средств, выделенных из резервного фонда Администрации области</t>
  </si>
  <si>
    <t>01102L3040</t>
  </si>
  <si>
    <t>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</si>
  <si>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</si>
  <si>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Расходы по субвенция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</si>
  <si>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01301R0820</t>
  </si>
  <si>
    <t>01 3 01 R0820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</si>
  <si>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Отечества, на территории муниципального образования</t>
  </si>
  <si>
    <t>Субсидии на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«Увековечение памяти погибших при защите Отечества на 2019 - 2024 годы»</t>
  </si>
  <si>
    <t>Субсидии на реализацию мероприятий в рамках основного мероприятия "Развитие и совершенстввание института добровольных народных дружин"</t>
  </si>
  <si>
    <t>Расходы на перевозку учащихся на внеклассные мероприятия</t>
  </si>
  <si>
    <t>0630124700</t>
  </si>
  <si>
    <t>06 3 01 24700</t>
  </si>
  <si>
    <t>01102W1040</t>
  </si>
  <si>
    <t>Софинансирование по расходам на питание в общеобразовательных учреждениях</t>
  </si>
  <si>
    <t>01 1 02 W1040</t>
  </si>
  <si>
    <t>Расходы на выплаты по оплате труда и обеспечение функций муниципальных органов</t>
  </si>
  <si>
    <t>0710100910</t>
  </si>
  <si>
    <t>Расходы на выплаты по оплате труда работников, занимающих должности, не отнесенные к должностям муниципальной службы</t>
  </si>
  <si>
    <t>0110253030</t>
  </si>
  <si>
    <t>07 1 01 00910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</si>
  <si>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</si>
  <si>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</si>
  <si>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04 4 00 00000</t>
  </si>
  <si>
    <t>Подпрограмма муниципальной программы «Профилактика правонарушений и асоциального поведения граждан»</t>
  </si>
  <si>
    <t>04 4 01 00000</t>
  </si>
  <si>
    <t>Основное мероприятие «Профилактика правонарушений и асоциального поведения граждан»</t>
  </si>
  <si>
    <t>Основное мероприятие «Формирование комфортной городской среды»</t>
  </si>
  <si>
    <t>Благоустройство</t>
  </si>
  <si>
    <t>07301L2990</t>
  </si>
  <si>
    <t>0730141130</t>
  </si>
  <si>
    <t>07 3 01 41130</t>
  </si>
  <si>
    <t>055F255550</t>
  </si>
  <si>
    <t>Подпрограмма муниципальной программы «Формирование современной городской среды в муниципальном образовании»</t>
  </si>
  <si>
    <t xml:space="preserve">05 5 F2 55550 </t>
  </si>
  <si>
    <t>05 5 F2 00000</t>
  </si>
  <si>
    <t>05 5 00 00000</t>
  </si>
  <si>
    <t>07 3 01 L2990</t>
  </si>
  <si>
    <t>247</t>
  </si>
  <si>
    <t>Закупка энергетических ресурсов</t>
  </si>
  <si>
    <t>01 1 02 53030</t>
  </si>
  <si>
    <t>0110242190</t>
  </si>
  <si>
    <t>Расходы на проведение выборов в органы местного самоуправления</t>
  </si>
  <si>
    <t>Обеспечение проведения выборов и референдумов</t>
  </si>
  <si>
    <t>0710125700</t>
  </si>
  <si>
    <t>07 1 01 25700</t>
  </si>
  <si>
    <t>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</si>
  <si>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01 1 02 42190</t>
  </si>
  <si>
    <t>880</t>
  </si>
  <si>
    <t xml:space="preserve"> </t>
  </si>
  <si>
    <t>Расходы на поддержку добровольческих (волонтерских) и некоммерческих организаций в целях стимулирования их работы, в том числе по реализации социокультурных проектов в сельской местности</t>
  </si>
  <si>
    <t>Основное мероприятие "Поддержка добровольческих (волонтерских) и некоммерческих организаций в целях стимулирования их работы, в том числе по реализации социокультурных проектов в сельской местности</t>
  </si>
  <si>
    <t>0210321300</t>
  </si>
  <si>
    <t>02 1 03 21300</t>
  </si>
  <si>
    <t>Софинансирование на проведение мероприятий по пограничной безопасности</t>
  </si>
  <si>
    <t>04201W1280</t>
  </si>
  <si>
    <t>04 2 01 W1280</t>
  </si>
  <si>
    <t>Софинансирование на обеспечение пожарной безопасности в органах исполнительной власти области и муниципальных образованиях</t>
  </si>
  <si>
    <t>04101W1340</t>
  </si>
  <si>
    <t>04 1 01 W1340</t>
  </si>
  <si>
    <t>0510145010</t>
  </si>
  <si>
    <t>Строительство и реконструкция объектов водоснабжения</t>
  </si>
  <si>
    <t>05 1 01 45010</t>
  </si>
  <si>
    <t>Сумма на 2023 год</t>
  </si>
  <si>
    <t>0603</t>
  </si>
  <si>
    <t>0410322600</t>
  </si>
  <si>
    <t>0600</t>
  </si>
  <si>
    <t>Охрана окружающей среды</t>
  </si>
  <si>
    <t>Охрана объектов растительного и животного мира и среды их обитания</t>
  </si>
  <si>
    <t>04 1 03 00000</t>
  </si>
  <si>
    <t>Основное мероприятие «Меропрития по обеспечению безопасности ГТС, находящуюся в муниципальной собственности»</t>
  </si>
  <si>
    <t>0410341780</t>
  </si>
  <si>
    <t>Субсидии муниципальным образованиям на реализацию мероприятий по обеспечению безопасности гидротехнических сооружений</t>
  </si>
  <si>
    <t>04103W1780</t>
  </si>
  <si>
    <t>04 1 03 41780</t>
  </si>
  <si>
    <t>04 1 03 W1780</t>
  </si>
  <si>
    <t>0730142210</t>
  </si>
  <si>
    <t>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</si>
  <si>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07 3 01 42210</t>
  </si>
  <si>
    <t>02 1 02 21400</t>
  </si>
  <si>
    <t>"Красногородский район" на 2023 год и на плановый период 2024 и 2025 годов"</t>
  </si>
  <si>
    <t xml:space="preserve">    Приложение 2    </t>
  </si>
  <si>
    <t>"О внесении изменений в решение Собрания депутатов Красногородского района</t>
  </si>
  <si>
    <r>
      <t>"</t>
    </r>
    <r>
      <rPr>
        <b/>
        <sz val="10"/>
        <rFont val="Arial Cyr"/>
        <charset val="204"/>
      </rPr>
      <t>Приложение 8</t>
    </r>
    <r>
      <rPr>
        <sz val="10"/>
        <rFont val="Arial Cyr"/>
        <family val="2"/>
        <charset val="204"/>
      </rPr>
      <t xml:space="preserve"> к решению Собрания депутатов Красногородского района</t>
    </r>
  </si>
  <si>
    <t xml:space="preserve">от 28.12.2022г. №25  "Об утверждении бюджета муниципального образования </t>
  </si>
  <si>
    <t xml:space="preserve">"Красногородский район" на 2023 год и на плановый период 2024 и 2025 годов" </t>
  </si>
  <si>
    <t xml:space="preserve">  Приложение 4</t>
  </si>
  <si>
    <t xml:space="preserve">    Приложение 3  </t>
  </si>
  <si>
    <t>Расходы по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</si>
  <si>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02102L4670</t>
  </si>
  <si>
    <t>02 1 02 L4670</t>
  </si>
  <si>
    <t>0110420300</t>
  </si>
  <si>
    <t>Мероприятия по проведению оздоровительной кампании детей</t>
  </si>
  <si>
    <t>01 1 04 00000</t>
  </si>
  <si>
    <t>Основное мероприятие «Проведение мероприятия по организации отдыха детей в каникулярное время»</t>
  </si>
  <si>
    <t>01 1 04 20300</t>
  </si>
  <si>
    <t>07301W1250</t>
  </si>
  <si>
    <t>Софинансирование по субсидии на предоставление дотации бюджетам поселений из районного фонда финансовой поддержки бюджетов поселений</t>
  </si>
  <si>
    <t>07 3 01 W1250</t>
  </si>
  <si>
    <t>05101W5010</t>
  </si>
  <si>
    <t>414</t>
  </si>
  <si>
    <t>Софинансирование по строительству и реконструкции объектов водоснабжения</t>
  </si>
  <si>
    <t>Бюджетные инвестиции в объекты капитального строительства государственной (муниципальной) собственности</t>
  </si>
  <si>
    <t>05 1 01 W5010</t>
  </si>
  <si>
    <t>0605</t>
  </si>
  <si>
    <t>0730170400</t>
  </si>
  <si>
    <t>Расходы на осуществление мероприятий по снижению негативного воздействия на окружающую среду</t>
  </si>
  <si>
    <t>Другие вопросы в области охраны окружающей среды</t>
  </si>
  <si>
    <t>07 3 01 70400</t>
  </si>
  <si>
    <t>0510122800</t>
  </si>
  <si>
    <t>Осуществление мероприятий на поддержку сферы жилищно-коммунального хозяйства</t>
  </si>
  <si>
    <t>05 1 01 22800</t>
  </si>
  <si>
    <t>360</t>
  </si>
  <si>
    <t>Иные выплаты населению</t>
  </si>
  <si>
    <t>0510141540</t>
  </si>
  <si>
    <t>Расходы по субсидии на софинансирование мероприятий по рекультивации объектов размещения отходов, не включенных в Государственный реестр объектов размещения отходов</t>
  </si>
  <si>
    <t>Софинансирование по субсидии на реализацию мероприятий по обеспечению безопасности гидротехнических сооружений</t>
  </si>
  <si>
    <t>0110241940</t>
  </si>
  <si>
    <t xml:space="preserve">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  </t>
  </si>
  <si>
    <t>01102W1940</t>
  </si>
  <si>
    <t xml:space="preserve">Софинансирование по расходам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  </t>
  </si>
  <si>
    <t>01 1 02 41940</t>
  </si>
  <si>
    <t>01 1 02 W1940</t>
  </si>
  <si>
    <t>0110541940</t>
  </si>
  <si>
    <t>01105W1940</t>
  </si>
  <si>
    <t>01 1 05 41940</t>
  </si>
  <si>
    <t>01 1 05 W1940</t>
  </si>
  <si>
    <t>0550225100</t>
  </si>
  <si>
    <t>Расходы на поддержку проектов территориального общественного самоуправления (ТОС)</t>
  </si>
  <si>
    <t>05 5 02 00000</t>
  </si>
  <si>
    <t>Основное мероприятие «Развитие институтов территориального общественного самоуправления и поддержка проектов местных инициатив (проект ТОС)»</t>
  </si>
  <si>
    <t xml:space="preserve">05 5 02 25100 </t>
  </si>
  <si>
    <r>
      <t>"</t>
    </r>
    <r>
      <rPr>
        <b/>
        <sz val="10"/>
        <rFont val="Arial Cyr"/>
        <charset val="204"/>
      </rPr>
      <t>Приложение 10</t>
    </r>
    <r>
      <rPr>
        <sz val="10"/>
        <rFont val="Arial Cyr"/>
        <family val="2"/>
        <charset val="204"/>
      </rPr>
      <t xml:space="preserve"> к решению Собрания депутатов Красногородского района</t>
    </r>
  </si>
  <si>
    <r>
      <t>"</t>
    </r>
    <r>
      <rPr>
        <b/>
        <sz val="10"/>
        <rFont val="Arial Cyr"/>
        <charset val="204"/>
      </rPr>
      <t>Приложение 12</t>
    </r>
    <r>
      <rPr>
        <sz val="10"/>
        <rFont val="Arial Cyr"/>
        <family val="2"/>
        <charset val="204"/>
      </rPr>
      <t xml:space="preserve"> к решению Собрания депутатов Красногородского района</t>
    </r>
  </si>
  <si>
    <t>( в редакции решения Собрания депутатов Красногородского района от 27.03.2023 №37,</t>
  </si>
  <si>
    <t>Расходы по 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</t>
  </si>
  <si>
    <t>0710142220</t>
  </si>
  <si>
    <t>07 1 01 42220</t>
  </si>
  <si>
    <t>Расходы по субсидии на  развитие институтов территориального общественного самоуправления и поддержку проектов местных инициатив</t>
  </si>
  <si>
    <t>0210241560</t>
  </si>
  <si>
    <t>02 1 02 41560</t>
  </si>
  <si>
    <t>Резервный фонд Правительства области</t>
  </si>
  <si>
    <t>90 9 00 00010</t>
  </si>
  <si>
    <t>Софинансирование по субсидии на  развитие институтов территориального общественного самоуправления и поддержку проектов местных инициатив</t>
  </si>
  <si>
    <t>02102W1560</t>
  </si>
  <si>
    <t>02 1 02 W1560</t>
  </si>
  <si>
    <t xml:space="preserve">Расходы по иным межбюджетным трансфертам из областного бюджета местным бюджетам городских округов и муниципальных районов на поощрение муниципальных управленческих команд за достижение показателей деятельности органов исполнительной власти Псковской области </t>
  </si>
  <si>
    <t>0710175490</t>
  </si>
  <si>
    <t>07 1 01 75490</t>
  </si>
  <si>
    <t>0110143020</t>
  </si>
  <si>
    <t>Расходы на воспитание и обучение детей-инвалидов в муниципальных дошкольных  образовательных учреждениях</t>
  </si>
  <si>
    <t>01 1 01 43020</t>
  </si>
  <si>
    <t>Расходы на проведение информационных и выставочно-ярмарочных меропритий</t>
  </si>
  <si>
    <t>Прочие мероприятия по благоустройству территорий муниципального образования</t>
  </si>
  <si>
    <t>0550125400</t>
  </si>
  <si>
    <t>05 5 01 00000</t>
  </si>
  <si>
    <t xml:space="preserve">05 5 01 25400 </t>
  </si>
  <si>
    <t>Основное мероприятие «Благоустройство общественных территорий»</t>
  </si>
  <si>
    <t>0420122500</t>
  </si>
  <si>
    <t>Проведение системных мероприятий по противодействию терроризму</t>
  </si>
  <si>
    <t>04 2 01 22500</t>
  </si>
  <si>
    <t>011ЕВ51790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</si>
  <si>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</t>
  </si>
  <si>
    <t>01 1 ЕВ 00000</t>
  </si>
  <si>
    <t>01 1 ЕВ 51790</t>
  </si>
  <si>
    <t>Основное мероприятие «Патриотическое воспитание граждан Российской Федерации»</t>
  </si>
  <si>
    <t>0740242200</t>
  </si>
  <si>
    <t>Расходы по 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</si>
  <si>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07 4 02 42200</t>
  </si>
  <si>
    <t>1003</t>
  </si>
  <si>
    <t>0740127700</t>
  </si>
  <si>
    <t>Финансовое обеспечение мероприятий по поддержке отдельных категорий граждан и некоммерческих организаций на территории муниципального района</t>
  </si>
  <si>
    <t>633</t>
  </si>
  <si>
    <t>Субсидии (гранты в форме субсидий) не подлежащие казначейскому сопровождению</t>
  </si>
  <si>
    <t>Социальное обеспечение населения</t>
  </si>
  <si>
    <t>07 4 01 27700</t>
  </si>
  <si>
    <t>к решению Собрания депутатов Красногородского муниципального округа от          №</t>
  </si>
  <si>
    <t>Осуществление мероприятий по обеспечению безопасности дорожного движения на автомобильных дорогах местного значения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</si>
  <si>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</si>
  <si>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</si>
  <si>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Другие вопросы в области физической культуры и спорта</t>
  </si>
  <si>
    <t xml:space="preserve">Физическая культура </t>
  </si>
  <si>
    <t>06 1 02 W1190</t>
  </si>
  <si>
    <t>от 16.06.2023 №47, от 06.09.2023 №56, от 31.10 2023 №29)</t>
  </si>
  <si>
    <t>от 16.06.2023 №47, от 06.09.2023 №56, от 31.10.2023 №29)</t>
  </si>
</sst>
</file>

<file path=xl/styles.xml><?xml version="1.0" encoding="utf-8"?>
<styleSheet xmlns="http://schemas.openxmlformats.org/spreadsheetml/2006/main">
  <numFmts count="1">
    <numFmt numFmtId="164" formatCode="0.0"/>
  </numFmts>
  <fonts count="114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7"/>
      <name val="Arial Cyr"/>
      <family val="2"/>
      <charset val="204"/>
    </font>
    <font>
      <i/>
      <sz val="9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9"/>
      <name val="Arial Cyr"/>
      <family val="2"/>
      <charset val="204"/>
    </font>
    <font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sz val="6"/>
      <name val="Arial Cyr"/>
      <family val="2"/>
      <charset val="204"/>
    </font>
    <font>
      <sz val="5"/>
      <name val="Arial Cyr"/>
      <family val="2"/>
      <charset val="204"/>
    </font>
    <font>
      <b/>
      <sz val="11"/>
      <name val="Arial Cyr"/>
      <family val="2"/>
      <charset val="204"/>
    </font>
    <font>
      <sz val="14"/>
      <name val="Arial Cyr"/>
      <family val="2"/>
      <charset val="204"/>
    </font>
    <font>
      <sz val="10"/>
      <color indexed="14"/>
      <name val="Arial Cyr"/>
      <charset val="204"/>
    </font>
    <font>
      <sz val="10"/>
      <color indexed="10"/>
      <name val="Arial Cyr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sz val="9"/>
      <color indexed="16"/>
      <name val="Arial Cyr"/>
      <family val="2"/>
      <charset val="204"/>
    </font>
    <font>
      <i/>
      <sz val="10"/>
      <name val="Arial Cyr"/>
      <charset val="204"/>
    </font>
    <font>
      <sz val="9"/>
      <color indexed="14"/>
      <name val="Arial Cyr"/>
      <charset val="204"/>
    </font>
    <font>
      <i/>
      <sz val="9"/>
      <color indexed="14"/>
      <name val="Arial Cyr"/>
      <charset val="204"/>
    </font>
    <font>
      <i/>
      <sz val="9"/>
      <name val="Arial Cyr"/>
      <charset val="204"/>
    </font>
    <font>
      <b/>
      <sz val="11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9"/>
      <name val="Arial Cyr"/>
      <charset val="204"/>
    </font>
    <font>
      <b/>
      <i/>
      <sz val="9"/>
      <name val="Arial Cyr"/>
      <charset val="204"/>
    </font>
    <font>
      <sz val="9"/>
      <color indexed="20"/>
      <name val="Arial Cyr"/>
      <family val="2"/>
      <charset val="204"/>
    </font>
    <font>
      <i/>
      <sz val="10"/>
      <name val="Arial"/>
      <family val="2"/>
      <charset val="204"/>
    </font>
    <font>
      <sz val="10"/>
      <name val="Arial Cyr"/>
      <charset val="204"/>
    </font>
    <font>
      <sz val="10"/>
      <color indexed="10"/>
      <name val="Arial Cyr"/>
      <charset val="204"/>
    </font>
    <font>
      <i/>
      <sz val="12"/>
      <name val="Arial Cyr"/>
      <family val="2"/>
      <charset val="204"/>
    </font>
    <font>
      <b/>
      <i/>
      <sz val="11"/>
      <name val="Arial Cyr"/>
      <charset val="204"/>
    </font>
    <font>
      <sz val="6"/>
      <name val="Arial Cyr"/>
      <charset val="204"/>
    </font>
    <font>
      <b/>
      <i/>
      <sz val="10"/>
      <name val="Arial Cyr"/>
      <charset val="204"/>
    </font>
    <font>
      <sz val="11"/>
      <name val="Arial Cyr"/>
      <charset val="204"/>
    </font>
    <font>
      <b/>
      <sz val="12"/>
      <color indexed="10"/>
      <name val="Arial Cyr"/>
      <family val="2"/>
      <charset val="204"/>
    </font>
    <font>
      <b/>
      <sz val="11"/>
      <color indexed="10"/>
      <name val="Arial Cyr"/>
      <family val="2"/>
      <charset val="204"/>
    </font>
    <font>
      <b/>
      <i/>
      <sz val="12"/>
      <color indexed="10"/>
      <name val="Arial Cyr"/>
      <charset val="204"/>
    </font>
    <font>
      <b/>
      <i/>
      <sz val="12"/>
      <color indexed="10"/>
      <name val="Arial CYR"/>
      <family val="2"/>
      <charset val="204"/>
    </font>
    <font>
      <b/>
      <sz val="12"/>
      <color indexed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18"/>
      <name val="Arial Cyr"/>
      <charset val="204"/>
    </font>
    <font>
      <sz val="13"/>
      <name val="Times New Roman"/>
      <family val="1"/>
      <charset val="204"/>
    </font>
    <font>
      <i/>
      <sz val="11"/>
      <name val="Arial Cyr"/>
      <charset val="204"/>
    </font>
    <font>
      <i/>
      <sz val="10"/>
      <color indexed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Arial Cyr"/>
      <charset val="204"/>
    </font>
    <font>
      <b/>
      <sz val="10"/>
      <color indexed="10"/>
      <name val="Arial Cyr"/>
      <family val="2"/>
      <charset val="204"/>
    </font>
    <font>
      <sz val="9"/>
      <color indexed="10"/>
      <name val="Times New Roman"/>
      <family val="1"/>
      <charset val="204"/>
    </font>
    <font>
      <b/>
      <i/>
      <sz val="10"/>
      <color indexed="10"/>
      <name val="Arial Cyr"/>
      <charset val="204"/>
    </font>
    <font>
      <sz val="10"/>
      <color indexed="8"/>
      <name val="Times New Roman"/>
      <family val="1"/>
      <charset val="204"/>
    </font>
    <font>
      <sz val="9"/>
      <color indexed="10"/>
      <name val="Arial"/>
      <family val="2"/>
      <charset val="204"/>
    </font>
    <font>
      <sz val="1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10"/>
      <name val="Arial"/>
      <family val="2"/>
      <charset val="204"/>
    </font>
    <font>
      <sz val="12"/>
      <color indexed="10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  <font>
      <sz val="10"/>
      <color indexed="10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i/>
      <sz val="10"/>
      <name val="Arial"/>
      <family val="2"/>
      <charset val="204"/>
    </font>
    <font>
      <i/>
      <sz val="9"/>
      <name val="Arial"/>
      <family val="2"/>
      <charset val="204"/>
    </font>
    <font>
      <i/>
      <sz val="9"/>
      <color indexed="10"/>
      <name val="Arial"/>
      <family val="2"/>
      <charset val="204"/>
    </font>
    <font>
      <b/>
      <sz val="11"/>
      <name val="Calibri"/>
      <family val="2"/>
      <charset val="204"/>
    </font>
    <font>
      <b/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i/>
      <sz val="10"/>
      <color indexed="10"/>
      <name val="Arial"/>
      <family val="2"/>
      <charset val="204"/>
    </font>
    <font>
      <sz val="10"/>
      <color rgb="FFFF0000"/>
      <name val="Arial Cyr"/>
      <family val="2"/>
      <charset val="204"/>
    </font>
    <font>
      <b/>
      <sz val="9"/>
      <color rgb="FFFF0000"/>
      <name val="Arial Cyr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i/>
      <sz val="9"/>
      <color rgb="FFFF0000"/>
      <name val="Arial Cyr"/>
      <charset val="204"/>
    </font>
    <font>
      <b/>
      <sz val="11"/>
      <name val="Arial"/>
      <family val="2"/>
      <charset val="204"/>
    </font>
    <font>
      <b/>
      <sz val="10"/>
      <name val="Open Sans"/>
      <family val="2"/>
      <charset val="204"/>
    </font>
    <font>
      <b/>
      <sz val="13"/>
      <name val="Arial Cyr"/>
      <family val="2"/>
      <charset val="204"/>
    </font>
    <font>
      <b/>
      <sz val="13"/>
      <name val="Arial Cyr"/>
      <charset val="204"/>
    </font>
    <font>
      <b/>
      <sz val="12"/>
      <color indexed="8"/>
      <name val="Calibri"/>
      <family val="2"/>
      <charset val="204"/>
    </font>
    <font>
      <b/>
      <sz val="12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sz val="9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0"/>
      <color rgb="FFFF0000"/>
      <name val="Arial Cyr"/>
      <family val="2"/>
      <charset val="204"/>
    </font>
    <font>
      <sz val="10"/>
      <name val="Arial"/>
      <family val="2"/>
      <charset val="204"/>
    </font>
    <font>
      <b/>
      <i/>
      <sz val="10"/>
      <color rgb="FFFF0000"/>
      <name val="Arial Cyr"/>
      <charset val="204"/>
    </font>
    <font>
      <sz val="9"/>
      <color rgb="FFFF000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i/>
      <sz val="11.5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2"/>
      <color indexed="10"/>
      <name val="Arial CYR"/>
      <charset val="204"/>
    </font>
    <font>
      <i/>
      <sz val="12"/>
      <color rgb="FFFF0000"/>
      <name val="Times New Roman"/>
      <family val="1"/>
      <charset val="204"/>
    </font>
    <font>
      <sz val="11"/>
      <color indexed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CCCCCD"/>
      </left>
      <right style="thin">
        <color rgb="FFCCCCCD"/>
      </right>
      <top/>
      <bottom style="thin">
        <color rgb="FFCCCCCD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33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7" fillId="0" borderId="0" xfId="0" applyFont="1"/>
    <xf numFmtId="0" fontId="2" fillId="0" borderId="0" xfId="0" applyFont="1" applyBorder="1"/>
    <xf numFmtId="49" fontId="4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49" fontId="12" fillId="0" borderId="1" xfId="0" applyNumberFormat="1" applyFont="1" applyBorder="1" applyAlignment="1">
      <alignment horizontal="center" wrapText="1"/>
    </xf>
    <xf numFmtId="49" fontId="0" fillId="0" borderId="2" xfId="0" applyNumberFormat="1" applyBorder="1"/>
    <xf numFmtId="49" fontId="0" fillId="0" borderId="3" xfId="0" applyNumberFormat="1" applyBorder="1"/>
    <xf numFmtId="0" fontId="16" fillId="0" borderId="0" xfId="0" applyFont="1"/>
    <xf numFmtId="0" fontId="31" fillId="0" borderId="0" xfId="0" applyFont="1"/>
    <xf numFmtId="0" fontId="32" fillId="0" borderId="0" xfId="0" applyFont="1"/>
    <xf numFmtId="164" fontId="2" fillId="0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/>
    <xf numFmtId="164" fontId="7" fillId="0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wrapText="1"/>
    </xf>
    <xf numFmtId="49" fontId="9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/>
    </xf>
    <xf numFmtId="49" fontId="29" fillId="0" borderId="1" xfId="0" applyNumberFormat="1" applyFont="1" applyFill="1" applyBorder="1" applyAlignment="1">
      <alignment horizontal="center"/>
    </xf>
    <xf numFmtId="49" fontId="17" fillId="0" borderId="1" xfId="0" applyNumberFormat="1" applyFont="1" applyFill="1" applyBorder="1" applyAlignment="1">
      <alignment horizontal="center"/>
    </xf>
    <xf numFmtId="49" fontId="27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30" fillId="0" borderId="1" xfId="0" applyFont="1" applyFill="1" applyBorder="1" applyAlignment="1">
      <alignment wrapText="1"/>
    </xf>
    <xf numFmtId="49" fontId="0" fillId="0" borderId="1" xfId="0" applyNumberFormat="1" applyBorder="1" applyAlignment="1"/>
    <xf numFmtId="49" fontId="23" fillId="0" borderId="1" xfId="0" applyNumberFormat="1" applyFont="1" applyBorder="1" applyAlignment="1">
      <alignment wrapText="1"/>
    </xf>
    <xf numFmtId="164" fontId="1" fillId="0" borderId="1" xfId="0" applyNumberFormat="1" applyFont="1" applyFill="1" applyBorder="1"/>
    <xf numFmtId="49" fontId="0" fillId="0" borderId="1" xfId="0" applyNumberFormat="1" applyFill="1" applyBorder="1" applyAlignment="1">
      <alignment horizontal="center"/>
    </xf>
    <xf numFmtId="164" fontId="17" fillId="0" borderId="1" xfId="0" applyNumberFormat="1" applyFont="1" applyFill="1" applyBorder="1"/>
    <xf numFmtId="49" fontId="20" fillId="0" borderId="1" xfId="0" applyNumberFormat="1" applyFont="1" applyFill="1" applyBorder="1" applyAlignment="1">
      <alignment horizontal="center"/>
    </xf>
    <xf numFmtId="49" fontId="23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164" fontId="10" fillId="0" borderId="1" xfId="0" applyNumberFormat="1" applyFont="1" applyFill="1" applyBorder="1"/>
    <xf numFmtId="49" fontId="2" fillId="0" borderId="1" xfId="0" applyNumberFormat="1" applyFont="1" applyBorder="1" applyAlignment="1">
      <alignment horizontal="center"/>
    </xf>
    <xf numFmtId="164" fontId="0" fillId="0" borderId="1" xfId="0" applyNumberFormat="1" applyFill="1" applyBorder="1"/>
    <xf numFmtId="2" fontId="5" fillId="0" borderId="1" xfId="0" applyNumberFormat="1" applyFont="1" applyFill="1" applyBorder="1"/>
    <xf numFmtId="49" fontId="18" fillId="0" borderId="1" xfId="0" applyNumberFormat="1" applyFont="1" applyFill="1" applyBorder="1" applyAlignment="1">
      <alignment horizontal="center"/>
    </xf>
    <xf numFmtId="164" fontId="18" fillId="0" borderId="1" xfId="0" applyNumberFormat="1" applyFont="1" applyFill="1" applyBorder="1"/>
    <xf numFmtId="164" fontId="6" fillId="0" borderId="1" xfId="0" applyNumberFormat="1" applyFont="1" applyFill="1" applyBorder="1"/>
    <xf numFmtId="49" fontId="10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wrapText="1"/>
    </xf>
    <xf numFmtId="164" fontId="26" fillId="0" borderId="1" xfId="0" applyNumberFormat="1" applyFont="1" applyFill="1" applyBorder="1"/>
    <xf numFmtId="49" fontId="9" fillId="0" borderId="1" xfId="0" applyNumberFormat="1" applyFont="1" applyFill="1" applyBorder="1" applyAlignment="1">
      <alignment horizontal="center"/>
    </xf>
    <xf numFmtId="0" fontId="34" fillId="0" borderId="1" xfId="0" applyFont="1" applyFill="1" applyBorder="1" applyAlignment="1">
      <alignment wrapText="1"/>
    </xf>
    <xf numFmtId="164" fontId="24" fillId="0" borderId="1" xfId="0" applyNumberFormat="1" applyFont="1" applyFill="1" applyBorder="1"/>
    <xf numFmtId="49" fontId="28" fillId="0" borderId="1" xfId="0" applyNumberFormat="1" applyFont="1" applyFill="1" applyBorder="1" applyAlignment="1">
      <alignment horizontal="center"/>
    </xf>
    <xf numFmtId="164" fontId="13" fillId="0" borderId="1" xfId="0" applyNumberFormat="1" applyFont="1" applyFill="1" applyBorder="1" applyAlignment="1"/>
    <xf numFmtId="49" fontId="2" fillId="0" borderId="1" xfId="0" applyNumberFormat="1" applyFont="1" applyBorder="1" applyAlignment="1"/>
    <xf numFmtId="164" fontId="2" fillId="0" borderId="1" xfId="0" applyNumberFormat="1" applyFont="1" applyFill="1" applyBorder="1" applyAlignment="1"/>
    <xf numFmtId="49" fontId="7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1" xfId="0" applyNumberFormat="1" applyFont="1" applyBorder="1" applyAlignment="1">
      <alignment wrapText="1"/>
    </xf>
    <xf numFmtId="49" fontId="21" fillId="0" borderId="1" xfId="0" applyNumberFormat="1" applyFont="1" applyFill="1" applyBorder="1" applyAlignment="1">
      <alignment horizontal="center"/>
    </xf>
    <xf numFmtId="164" fontId="15" fillId="0" borderId="1" xfId="0" applyNumberFormat="1" applyFont="1" applyFill="1" applyBorder="1"/>
    <xf numFmtId="49" fontId="26" fillId="0" borderId="1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left" wrapText="1"/>
    </xf>
    <xf numFmtId="49" fontId="33" fillId="0" borderId="1" xfId="0" applyNumberFormat="1" applyFont="1" applyFill="1" applyBorder="1" applyAlignment="1">
      <alignment wrapText="1"/>
    </xf>
    <xf numFmtId="0" fontId="18" fillId="0" borderId="1" xfId="0" applyFont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49" fontId="20" fillId="0" borderId="1" xfId="0" applyNumberFormat="1" applyFont="1" applyBorder="1" applyAlignment="1">
      <alignment wrapText="1"/>
    </xf>
    <xf numFmtId="49" fontId="22" fillId="0" borderId="1" xfId="0" applyNumberFormat="1" applyFont="1" applyFill="1" applyBorder="1" applyAlignment="1">
      <alignment wrapText="1"/>
    </xf>
    <xf numFmtId="0" fontId="26" fillId="0" borderId="1" xfId="0" applyFont="1" applyFill="1" applyBorder="1" applyAlignment="1">
      <alignment horizontal="center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164" fontId="20" fillId="0" borderId="1" xfId="0" applyNumberFormat="1" applyFont="1" applyFill="1" applyBorder="1"/>
    <xf numFmtId="164" fontId="34" fillId="0" borderId="1" xfId="0" applyNumberFormat="1" applyFont="1" applyFill="1" applyBorder="1"/>
    <xf numFmtId="164" fontId="36" fillId="0" borderId="1" xfId="0" applyNumberFormat="1" applyFont="1" applyFill="1" applyBorder="1"/>
    <xf numFmtId="164" fontId="37" fillId="0" borderId="1" xfId="0" applyNumberFormat="1" applyFont="1" applyFill="1" applyBorder="1"/>
    <xf numFmtId="49" fontId="18" fillId="0" borderId="3" xfId="0" applyNumberFormat="1" applyFont="1" applyBorder="1" applyAlignment="1">
      <alignment horizontal="center"/>
    </xf>
    <xf numFmtId="49" fontId="38" fillId="0" borderId="1" xfId="0" applyNumberFormat="1" applyFont="1" applyBorder="1" applyAlignment="1">
      <alignment horizontal="left" wrapText="1"/>
    </xf>
    <xf numFmtId="49" fontId="39" fillId="0" borderId="1" xfId="0" applyNumberFormat="1" applyFont="1" applyFill="1" applyBorder="1" applyAlignment="1">
      <alignment wrapText="1"/>
    </xf>
    <xf numFmtId="49" fontId="40" fillId="0" borderId="1" xfId="0" applyNumberFormat="1" applyFont="1" applyFill="1" applyBorder="1" applyAlignment="1">
      <alignment wrapText="1"/>
    </xf>
    <xf numFmtId="49" fontId="38" fillId="0" borderId="1" xfId="0" applyNumberFormat="1" applyFont="1" applyFill="1" applyBorder="1" applyAlignment="1">
      <alignment wrapText="1"/>
    </xf>
    <xf numFmtId="49" fontId="38" fillId="0" borderId="1" xfId="0" applyNumberFormat="1" applyFont="1" applyBorder="1" applyAlignment="1">
      <alignment wrapText="1"/>
    </xf>
    <xf numFmtId="49" fontId="41" fillId="0" borderId="1" xfId="0" applyNumberFormat="1" applyFont="1" applyFill="1" applyBorder="1" applyAlignment="1">
      <alignment wrapText="1"/>
    </xf>
    <xf numFmtId="49" fontId="42" fillId="0" borderId="1" xfId="0" applyNumberFormat="1" applyFont="1" applyFill="1" applyBorder="1" applyAlignment="1">
      <alignment wrapText="1"/>
    </xf>
    <xf numFmtId="49" fontId="7" fillId="0" borderId="5" xfId="0" applyNumberFormat="1" applyFont="1" applyFill="1" applyBorder="1" applyAlignment="1">
      <alignment horizontal="center"/>
    </xf>
    <xf numFmtId="49" fontId="18" fillId="0" borderId="1" xfId="0" applyNumberFormat="1" applyFont="1" applyBorder="1" applyAlignment="1">
      <alignment horizontal="center"/>
    </xf>
    <xf numFmtId="0" fontId="43" fillId="0" borderId="1" xfId="0" applyFont="1" applyBorder="1" applyAlignment="1">
      <alignment wrapText="1"/>
    </xf>
    <xf numFmtId="0" fontId="45" fillId="0" borderId="1" xfId="0" applyFont="1" applyBorder="1" applyAlignment="1">
      <alignment wrapText="1"/>
    </xf>
    <xf numFmtId="0" fontId="30" fillId="2" borderId="1" xfId="0" applyFont="1" applyFill="1" applyBorder="1" applyAlignment="1">
      <alignment horizontal="justify" vertical="top" wrapText="1"/>
    </xf>
    <xf numFmtId="0" fontId="30" fillId="2" borderId="1" xfId="0" applyFont="1" applyFill="1" applyBorder="1" applyAlignment="1">
      <alignment horizontal="justify" vertical="top"/>
    </xf>
    <xf numFmtId="49" fontId="0" fillId="0" borderId="1" xfId="0" applyNumberFormat="1" applyFont="1" applyFill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9" fontId="46" fillId="0" borderId="1" xfId="0" applyNumberFormat="1" applyFont="1" applyFill="1" applyBorder="1" applyAlignment="1">
      <alignment horizontal="center"/>
    </xf>
    <xf numFmtId="49" fontId="7" fillId="0" borderId="3" xfId="0" applyNumberFormat="1" applyFont="1" applyFill="1" applyBorder="1" applyAlignment="1">
      <alignment horizontal="center"/>
    </xf>
    <xf numFmtId="49" fontId="17" fillId="0" borderId="3" xfId="0" applyNumberFormat="1" applyFont="1" applyFill="1" applyBorder="1" applyAlignment="1">
      <alignment horizontal="center"/>
    </xf>
    <xf numFmtId="49" fontId="0" fillId="0" borderId="3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/>
    </xf>
    <xf numFmtId="164" fontId="20" fillId="0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/>
    </xf>
    <xf numFmtId="164" fontId="0" fillId="0" borderId="3" xfId="0" applyNumberFormat="1" applyFill="1" applyBorder="1"/>
    <xf numFmtId="164" fontId="7" fillId="0" borderId="6" xfId="0" applyNumberFormat="1" applyFont="1" applyFill="1" applyBorder="1"/>
    <xf numFmtId="49" fontId="36" fillId="0" borderId="1" xfId="0" applyNumberFormat="1" applyFont="1" applyFill="1" applyBorder="1" applyAlignment="1">
      <alignment wrapText="1"/>
    </xf>
    <xf numFmtId="49" fontId="18" fillId="0" borderId="1" xfId="0" applyNumberFormat="1" applyFont="1" applyFill="1" applyBorder="1" applyAlignment="1">
      <alignment wrapText="1"/>
    </xf>
    <xf numFmtId="0" fontId="36" fillId="0" borderId="1" xfId="0" applyFont="1" applyFill="1" applyBorder="1" applyAlignment="1">
      <alignment wrapText="1"/>
    </xf>
    <xf numFmtId="49" fontId="18" fillId="0" borderId="1" xfId="0" applyNumberFormat="1" applyFont="1" applyBorder="1" applyAlignment="1">
      <alignment wrapText="1"/>
    </xf>
    <xf numFmtId="0" fontId="47" fillId="0" borderId="1" xfId="0" applyFont="1" applyBorder="1"/>
    <xf numFmtId="164" fontId="48" fillId="0" borderId="1" xfId="0" applyNumberFormat="1" applyFont="1" applyFill="1" applyBorder="1"/>
    <xf numFmtId="0" fontId="43" fillId="0" borderId="0" xfId="0" applyFont="1" applyAlignment="1">
      <alignment horizontal="left" wrapText="1"/>
    </xf>
    <xf numFmtId="0" fontId="50" fillId="2" borderId="1" xfId="0" applyFont="1" applyFill="1" applyBorder="1" applyAlignment="1">
      <alignment horizontal="justify" wrapText="1"/>
    </xf>
    <xf numFmtId="49" fontId="0" fillId="0" borderId="3" xfId="0" applyNumberFormat="1" applyBorder="1" applyAlignment="1">
      <alignment horizontal="center"/>
    </xf>
    <xf numFmtId="0" fontId="54" fillId="0" borderId="0" xfId="0" applyFont="1" applyAlignment="1">
      <alignment wrapText="1"/>
    </xf>
    <xf numFmtId="0" fontId="54" fillId="0" borderId="0" xfId="0" applyFont="1"/>
    <xf numFmtId="49" fontId="54" fillId="0" borderId="0" xfId="0" applyNumberFormat="1" applyFont="1" applyAlignment="1">
      <alignment wrapText="1"/>
    </xf>
    <xf numFmtId="49" fontId="43" fillId="0" borderId="1" xfId="0" applyNumberFormat="1" applyFont="1" applyFill="1" applyBorder="1" applyAlignment="1">
      <alignment horizontal="center" shrinkToFit="1"/>
    </xf>
    <xf numFmtId="49" fontId="43" fillId="0" borderId="1" xfId="0" applyNumberFormat="1" applyFont="1" applyFill="1" applyBorder="1" applyAlignment="1">
      <alignment horizontal="center"/>
    </xf>
    <xf numFmtId="0" fontId="54" fillId="0" borderId="1" xfId="0" applyFont="1" applyBorder="1" applyAlignment="1">
      <alignment wrapText="1"/>
    </xf>
    <xf numFmtId="0" fontId="43" fillId="0" borderId="1" xfId="0" applyFont="1" applyBorder="1"/>
    <xf numFmtId="164" fontId="55" fillId="0" borderId="1" xfId="0" applyNumberFormat="1" applyFont="1" applyFill="1" applyBorder="1"/>
    <xf numFmtId="164" fontId="55" fillId="0" borderId="3" xfId="0" applyNumberFormat="1" applyFont="1" applyFill="1" applyBorder="1"/>
    <xf numFmtId="164" fontId="56" fillId="0" borderId="1" xfId="0" applyNumberFormat="1" applyFont="1" applyFill="1" applyBorder="1"/>
    <xf numFmtId="164" fontId="56" fillId="0" borderId="3" xfId="0" applyNumberFormat="1" applyFont="1" applyFill="1" applyBorder="1"/>
    <xf numFmtId="164" fontId="55" fillId="0" borderId="6" xfId="0" applyNumberFormat="1" applyFont="1" applyFill="1" applyBorder="1"/>
    <xf numFmtId="0" fontId="54" fillId="0" borderId="1" xfId="0" applyFont="1" applyBorder="1"/>
    <xf numFmtId="0" fontId="57" fillId="2" borderId="1" xfId="0" applyFont="1" applyFill="1" applyBorder="1" applyAlignment="1">
      <alignment horizontal="justify" vertical="top" wrapText="1"/>
    </xf>
    <xf numFmtId="0" fontId="44" fillId="0" borderId="1" xfId="0" applyFont="1" applyBorder="1" applyAlignment="1">
      <alignment horizontal="right" wrapText="1"/>
    </xf>
    <xf numFmtId="0" fontId="54" fillId="2" borderId="1" xfId="0" applyFont="1" applyFill="1" applyBorder="1" applyAlignment="1">
      <alignment horizontal="justify" vertical="top" wrapText="1"/>
    </xf>
    <xf numFmtId="164" fontId="0" fillId="0" borderId="1" xfId="0" applyNumberFormat="1" applyFont="1" applyFill="1" applyBorder="1"/>
    <xf numFmtId="49" fontId="0" fillId="0" borderId="3" xfId="0" applyNumberFormat="1" applyFill="1" applyBorder="1" applyAlignment="1">
      <alignment horizontal="center"/>
    </xf>
    <xf numFmtId="164" fontId="7" fillId="0" borderId="3" xfId="0" applyNumberFormat="1" applyFont="1" applyFill="1" applyBorder="1"/>
    <xf numFmtId="0" fontId="0" fillId="0" borderId="1" xfId="0" applyBorder="1"/>
    <xf numFmtId="164" fontId="0" fillId="0" borderId="6" xfId="0" applyNumberFormat="1" applyFill="1" applyBorder="1"/>
    <xf numFmtId="0" fontId="30" fillId="2" borderId="3" xfId="0" applyFont="1" applyFill="1" applyBorder="1" applyAlignment="1">
      <alignment horizontal="justify" vertical="top" wrapText="1"/>
    </xf>
    <xf numFmtId="0" fontId="54" fillId="0" borderId="1" xfId="0" applyFont="1" applyBorder="1" applyAlignment="1">
      <alignment horizontal="justify" vertical="top" wrapText="1"/>
    </xf>
    <xf numFmtId="0" fontId="60" fillId="0" borderId="8" xfId="0" applyFont="1" applyFill="1" applyBorder="1" applyAlignment="1">
      <alignment vertical="top" wrapText="1"/>
    </xf>
    <xf numFmtId="0" fontId="62" fillId="0" borderId="1" xfId="0" applyFont="1" applyBorder="1" applyAlignment="1">
      <alignment horizontal="center" vertical="center"/>
    </xf>
    <xf numFmtId="0" fontId="53" fillId="0" borderId="1" xfId="0" applyFont="1" applyBorder="1"/>
    <xf numFmtId="0" fontId="59" fillId="0" borderId="1" xfId="0" applyFont="1" applyBorder="1" applyAlignment="1">
      <alignment horizontal="center" vertical="top" wrapText="1"/>
    </xf>
    <xf numFmtId="0" fontId="59" fillId="0" borderId="0" xfId="0" applyFont="1" applyAlignment="1"/>
    <xf numFmtId="0" fontId="61" fillId="0" borderId="0" xfId="0" applyFont="1" applyAlignment="1"/>
    <xf numFmtId="0" fontId="68" fillId="0" borderId="1" xfId="0" applyFont="1" applyBorder="1" applyAlignment="1">
      <alignment horizontal="center" vertical="top" wrapText="1"/>
    </xf>
    <xf numFmtId="0" fontId="69" fillId="0" borderId="1" xfId="0" applyFont="1" applyBorder="1" applyAlignment="1">
      <alignment vertical="top" wrapText="1"/>
    </xf>
    <xf numFmtId="0" fontId="59" fillId="0" borderId="1" xfId="0" applyFont="1" applyBorder="1" applyAlignment="1">
      <alignment horizontal="justify" vertical="top" wrapText="1"/>
    </xf>
    <xf numFmtId="1" fontId="53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wrapText="1"/>
    </xf>
    <xf numFmtId="0" fontId="30" fillId="0" borderId="0" xfId="0" applyFont="1" applyFill="1" applyAlignment="1">
      <alignment horizontal="left" wrapText="1"/>
    </xf>
    <xf numFmtId="49" fontId="7" fillId="0" borderId="3" xfId="0" applyNumberFormat="1" applyFont="1" applyBorder="1" applyAlignment="1">
      <alignment horizontal="center"/>
    </xf>
    <xf numFmtId="49" fontId="43" fillId="0" borderId="1" xfId="0" applyNumberFormat="1" applyFont="1" applyBorder="1" applyAlignment="1">
      <alignment horizontal="center"/>
    </xf>
    <xf numFmtId="0" fontId="77" fillId="0" borderId="1" xfId="0" applyFont="1" applyBorder="1" applyAlignment="1">
      <alignment vertical="top" wrapText="1"/>
    </xf>
    <xf numFmtId="0" fontId="59" fillId="0" borderId="1" xfId="0" applyFont="1" applyBorder="1" applyAlignment="1">
      <alignment vertical="top" wrapText="1"/>
    </xf>
    <xf numFmtId="49" fontId="43" fillId="0" borderId="3" xfId="0" applyNumberFormat="1" applyFont="1" applyFill="1" applyBorder="1" applyAlignment="1">
      <alignment horizontal="center"/>
    </xf>
    <xf numFmtId="164" fontId="18" fillId="0" borderId="3" xfId="0" applyNumberFormat="1" applyFont="1" applyFill="1" applyBorder="1"/>
    <xf numFmtId="0" fontId="43" fillId="2" borderId="1" xfId="0" applyFont="1" applyFill="1" applyBorder="1" applyAlignment="1">
      <alignment horizontal="justify" vertical="top" wrapText="1"/>
    </xf>
    <xf numFmtId="0" fontId="78" fillId="2" borderId="1" xfId="0" applyFont="1" applyFill="1" applyBorder="1" applyAlignment="1">
      <alignment horizontal="justify" vertical="top" wrapText="1"/>
    </xf>
    <xf numFmtId="1" fontId="0" fillId="0" borderId="1" xfId="0" applyNumberFormat="1" applyBorder="1"/>
    <xf numFmtId="0" fontId="69" fillId="0" borderId="1" xfId="0" applyFont="1" applyBorder="1" applyAlignment="1">
      <alignment wrapText="1"/>
    </xf>
    <xf numFmtId="0" fontId="59" fillId="0" borderId="1" xfId="0" applyFont="1" applyBorder="1" applyAlignment="1">
      <alignment wrapText="1"/>
    </xf>
    <xf numFmtId="0" fontId="72" fillId="0" borderId="1" xfId="0" applyFont="1" applyFill="1" applyBorder="1" applyAlignment="1">
      <alignment vertical="top" wrapText="1"/>
    </xf>
    <xf numFmtId="0" fontId="66" fillId="0" borderId="1" xfId="0" applyFont="1" applyBorder="1" applyAlignment="1">
      <alignment horizontal="center" vertical="top" wrapText="1"/>
    </xf>
    <xf numFmtId="0" fontId="67" fillId="0" borderId="1" xfId="0" applyFont="1" applyBorder="1" applyAlignment="1">
      <alignment vertical="top" wrapText="1"/>
    </xf>
    <xf numFmtId="0" fontId="63" fillId="0" borderId="1" xfId="0" applyFont="1" applyBorder="1" applyAlignment="1">
      <alignment horizontal="center" vertical="top" wrapText="1"/>
    </xf>
    <xf numFmtId="0" fontId="73" fillId="0" borderId="1" xfId="0" applyFont="1" applyBorder="1" applyAlignment="1">
      <alignment vertical="top" wrapText="1"/>
    </xf>
    <xf numFmtId="0" fontId="64" fillId="0" borderId="10" xfId="0" applyFont="1" applyBorder="1" applyAlignment="1">
      <alignment wrapText="1"/>
    </xf>
    <xf numFmtId="0" fontId="65" fillId="0" borderId="11" xfId="0" applyFont="1" applyBorder="1"/>
    <xf numFmtId="0" fontId="70" fillId="0" borderId="1" xfId="0" applyFont="1" applyBorder="1" applyAlignment="1">
      <alignment horizontal="center" vertical="top" wrapText="1"/>
    </xf>
    <xf numFmtId="0" fontId="69" fillId="0" borderId="1" xfId="0" applyFont="1" applyBorder="1" applyAlignment="1">
      <alignment horizontal="justify" vertical="top" wrapText="1"/>
    </xf>
    <xf numFmtId="0" fontId="71" fillId="0" borderId="1" xfId="0" applyFont="1" applyBorder="1" applyAlignment="1">
      <alignment vertical="top" wrapText="1"/>
    </xf>
    <xf numFmtId="0" fontId="64" fillId="0" borderId="1" xfId="0" applyFont="1" applyBorder="1" applyAlignment="1">
      <alignment wrapText="1"/>
    </xf>
    <xf numFmtId="0" fontId="74" fillId="0" borderId="1" xfId="0" applyFont="1" applyBorder="1" applyAlignment="1">
      <alignment horizontal="center" vertical="top" wrapText="1"/>
    </xf>
    <xf numFmtId="0" fontId="75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64" fillId="0" borderId="1" xfId="0" applyFont="1" applyBorder="1" applyAlignment="1">
      <alignment vertical="top" wrapText="1"/>
    </xf>
    <xf numFmtId="3" fontId="59" fillId="0" borderId="1" xfId="0" applyNumberFormat="1" applyFont="1" applyBorder="1" applyAlignment="1">
      <alignment horizontal="center" vertical="top" wrapText="1"/>
    </xf>
    <xf numFmtId="0" fontId="60" fillId="0" borderId="12" xfId="0" applyFont="1" applyFill="1" applyBorder="1" applyAlignment="1">
      <alignment vertical="top" wrapText="1"/>
    </xf>
    <xf numFmtId="2" fontId="79" fillId="0" borderId="1" xfId="0" applyNumberFormat="1" applyFont="1" applyFill="1" applyBorder="1" applyAlignment="1">
      <alignment wrapText="1"/>
    </xf>
    <xf numFmtId="0" fontId="18" fillId="0" borderId="1" xfId="0" applyFont="1" applyBorder="1"/>
    <xf numFmtId="0" fontId="20" fillId="0" borderId="1" xfId="0" applyFont="1" applyBorder="1"/>
    <xf numFmtId="0" fontId="80" fillId="0" borderId="1" xfId="0" applyFont="1" applyBorder="1"/>
    <xf numFmtId="0" fontId="43" fillId="0" borderId="0" xfId="0" applyFont="1" applyAlignment="1">
      <alignment wrapText="1"/>
    </xf>
    <xf numFmtId="0" fontId="81" fillId="0" borderId="1" xfId="0" applyFont="1" applyBorder="1" applyAlignment="1">
      <alignment horizontal="right" wrapText="1"/>
    </xf>
    <xf numFmtId="164" fontId="16" fillId="0" borderId="1" xfId="0" applyNumberFormat="1" applyFont="1" applyFill="1" applyBorder="1"/>
    <xf numFmtId="0" fontId="52" fillId="3" borderId="1" xfId="0" applyFont="1" applyFill="1" applyBorder="1"/>
    <xf numFmtId="49" fontId="82" fillId="0" borderId="1" xfId="0" applyNumberFormat="1" applyFont="1" applyBorder="1" applyAlignment="1">
      <alignment horizontal="center" wrapText="1"/>
    </xf>
    <xf numFmtId="164" fontId="16" fillId="0" borderId="3" xfId="0" applyNumberFormat="1" applyFont="1" applyFill="1" applyBorder="1"/>
    <xf numFmtId="164" fontId="85" fillId="0" borderId="1" xfId="0" applyNumberFormat="1" applyFont="1" applyFill="1" applyBorder="1"/>
    <xf numFmtId="164" fontId="86" fillId="0" borderId="1" xfId="0" applyNumberFormat="1" applyFont="1" applyFill="1" applyBorder="1"/>
    <xf numFmtId="164" fontId="7" fillId="4" borderId="1" xfId="0" applyNumberFormat="1" applyFont="1" applyFill="1" applyBorder="1"/>
    <xf numFmtId="0" fontId="87" fillId="2" borderId="1" xfId="0" applyFont="1" applyFill="1" applyBorder="1" applyAlignment="1">
      <alignment horizontal="justify" vertical="top" wrapText="1"/>
    </xf>
    <xf numFmtId="0" fontId="83" fillId="2" borderId="1" xfId="0" applyFont="1" applyFill="1" applyBorder="1" applyAlignment="1">
      <alignment horizontal="justify" vertical="top" wrapText="1"/>
    </xf>
    <xf numFmtId="49" fontId="87" fillId="0" borderId="1" xfId="0" applyNumberFormat="1" applyFont="1" applyBorder="1" applyAlignment="1">
      <alignment wrapText="1"/>
    </xf>
    <xf numFmtId="0" fontId="84" fillId="0" borderId="1" xfId="0" applyFont="1" applyFill="1" applyBorder="1" applyAlignment="1">
      <alignment horizontal="justify" vertical="top" wrapText="1"/>
    </xf>
    <xf numFmtId="49" fontId="2" fillId="0" borderId="3" xfId="0" applyNumberFormat="1" applyFont="1" applyFill="1" applyBorder="1" applyAlignment="1">
      <alignment horizontal="center"/>
    </xf>
    <xf numFmtId="49" fontId="0" fillId="4" borderId="1" xfId="0" applyNumberFormat="1" applyFont="1" applyFill="1" applyBorder="1" applyAlignment="1">
      <alignment horizontal="center"/>
    </xf>
    <xf numFmtId="49" fontId="51" fillId="0" borderId="1" xfId="0" applyNumberFormat="1" applyFont="1" applyFill="1" applyBorder="1" applyAlignment="1">
      <alignment horizontal="center"/>
    </xf>
    <xf numFmtId="49" fontId="50" fillId="0" borderId="1" xfId="0" applyNumberFormat="1" applyFont="1" applyFill="1" applyBorder="1" applyAlignment="1">
      <alignment horizontal="center"/>
    </xf>
    <xf numFmtId="49" fontId="77" fillId="0" borderId="1" xfId="0" applyNumberFormat="1" applyFont="1" applyFill="1" applyBorder="1" applyAlignment="1">
      <alignment wrapText="1"/>
    </xf>
    <xf numFmtId="49" fontId="46" fillId="0" borderId="3" xfId="0" applyNumberFormat="1" applyFont="1" applyFill="1" applyBorder="1" applyAlignment="1">
      <alignment horizontal="center"/>
    </xf>
    <xf numFmtId="49" fontId="88" fillId="0" borderId="1" xfId="0" applyNumberFormat="1" applyFont="1" applyBorder="1" applyAlignment="1">
      <alignment wrapText="1"/>
    </xf>
    <xf numFmtId="164" fontId="89" fillId="0" borderId="1" xfId="0" applyNumberFormat="1" applyFont="1" applyFill="1" applyBorder="1"/>
    <xf numFmtId="49" fontId="43" fillId="4" borderId="1" xfId="0" applyNumberFormat="1" applyFont="1" applyFill="1" applyBorder="1" applyAlignment="1">
      <alignment horizontal="center"/>
    </xf>
    <xf numFmtId="164" fontId="0" fillId="0" borderId="1" xfId="0" applyNumberFormat="1" applyBorder="1"/>
    <xf numFmtId="164" fontId="53" fillId="0" borderId="1" xfId="0" applyNumberFormat="1" applyFont="1" applyBorder="1"/>
    <xf numFmtId="0" fontId="51" fillId="0" borderId="1" xfId="0" applyFont="1" applyFill="1" applyBorder="1" applyAlignment="1">
      <alignment vertical="top" wrapText="1"/>
    </xf>
    <xf numFmtId="0" fontId="43" fillId="0" borderId="16" xfId="0" applyFont="1" applyFill="1" applyBorder="1" applyAlignment="1">
      <alignment vertical="top" wrapText="1"/>
    </xf>
    <xf numFmtId="0" fontId="87" fillId="0" borderId="16" xfId="0" applyFont="1" applyFill="1" applyBorder="1" applyAlignment="1">
      <alignment vertical="top" wrapText="1"/>
    </xf>
    <xf numFmtId="49" fontId="90" fillId="0" borderId="0" xfId="0" applyNumberFormat="1" applyFont="1" applyFill="1" applyBorder="1" applyAlignment="1">
      <alignment wrapText="1"/>
    </xf>
    <xf numFmtId="49" fontId="18" fillId="0" borderId="3" xfId="0" applyNumberFormat="1" applyFont="1" applyFill="1" applyBorder="1" applyAlignment="1">
      <alignment horizontal="center"/>
    </xf>
    <xf numFmtId="49" fontId="27" fillId="0" borderId="3" xfId="0" applyNumberFormat="1" applyFont="1" applyFill="1" applyBorder="1" applyAlignment="1">
      <alignment horizontal="center"/>
    </xf>
    <xf numFmtId="49" fontId="18" fillId="4" borderId="1" xfId="0" applyNumberFormat="1" applyFont="1" applyFill="1" applyBorder="1" applyAlignment="1">
      <alignment horizontal="center"/>
    </xf>
    <xf numFmtId="0" fontId="0" fillId="0" borderId="6" xfId="0" applyBorder="1"/>
    <xf numFmtId="0" fontId="67" fillId="0" borderId="3" xfId="0" applyFont="1" applyBorder="1" applyAlignment="1">
      <alignment wrapText="1"/>
    </xf>
    <xf numFmtId="164" fontId="85" fillId="4" borderId="1" xfId="0" applyNumberFormat="1" applyFont="1" applyFill="1" applyBorder="1"/>
    <xf numFmtId="49" fontId="87" fillId="0" borderId="1" xfId="0" applyNumberFormat="1" applyFont="1" applyFill="1" applyBorder="1" applyAlignment="1">
      <alignment wrapText="1"/>
    </xf>
    <xf numFmtId="0" fontId="73" fillId="2" borderId="1" xfId="0" applyFont="1" applyFill="1" applyBorder="1" applyAlignment="1">
      <alignment horizontal="justify" vertical="top" wrapText="1"/>
    </xf>
    <xf numFmtId="164" fontId="89" fillId="0" borderId="3" xfId="0" applyNumberFormat="1" applyFont="1" applyFill="1" applyBorder="1"/>
    <xf numFmtId="49" fontId="1" fillId="0" borderId="1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0" fontId="88" fillId="0" borderId="1" xfId="0" applyFont="1" applyFill="1" applyBorder="1" applyAlignment="1">
      <alignment vertical="top" wrapText="1"/>
    </xf>
    <xf numFmtId="0" fontId="30" fillId="0" borderId="1" xfId="0" applyFont="1" applyFill="1" applyBorder="1" applyAlignment="1">
      <alignment horizontal="justify" vertical="top" wrapText="1"/>
    </xf>
    <xf numFmtId="0" fontId="87" fillId="0" borderId="1" xfId="0" applyFont="1" applyFill="1" applyBorder="1" applyAlignment="1">
      <alignment vertical="top" wrapText="1"/>
    </xf>
    <xf numFmtId="0" fontId="75" fillId="0" borderId="7" xfId="0" applyFont="1" applyBorder="1" applyAlignment="1">
      <alignment horizontal="justify" vertical="center" wrapText="1"/>
    </xf>
    <xf numFmtId="0" fontId="75" fillId="0" borderId="13" xfId="0" applyFont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justify" vertical="top" wrapText="1"/>
    </xf>
    <xf numFmtId="0" fontId="91" fillId="2" borderId="1" xfId="0" applyFont="1" applyFill="1" applyBorder="1" applyAlignment="1">
      <alignment horizontal="justify" vertical="top" wrapText="1"/>
    </xf>
    <xf numFmtId="164" fontId="0" fillId="0" borderId="0" xfId="0" applyNumberFormat="1"/>
    <xf numFmtId="0" fontId="92" fillId="0" borderId="1" xfId="0" applyFont="1" applyBorder="1"/>
    <xf numFmtId="0" fontId="74" fillId="4" borderId="1" xfId="0" applyFont="1" applyFill="1" applyBorder="1" applyAlignment="1">
      <alignment horizontal="center" vertical="top" wrapText="1"/>
    </xf>
    <xf numFmtId="0" fontId="67" fillId="4" borderId="1" xfId="0" applyFont="1" applyFill="1" applyBorder="1" applyAlignment="1">
      <alignment vertical="top" wrapText="1"/>
    </xf>
    <xf numFmtId="0" fontId="68" fillId="4" borderId="1" xfId="0" applyFont="1" applyFill="1" applyBorder="1" applyAlignment="1">
      <alignment horizontal="center" vertical="top" wrapText="1"/>
    </xf>
    <xf numFmtId="0" fontId="69" fillId="4" borderId="1" xfId="0" applyFont="1" applyFill="1" applyBorder="1" applyAlignment="1">
      <alignment vertical="top" wrapText="1"/>
    </xf>
    <xf numFmtId="0" fontId="59" fillId="4" borderId="1" xfId="0" applyFont="1" applyFill="1" applyBorder="1" applyAlignment="1">
      <alignment horizontal="center" vertical="top" wrapText="1"/>
    </xf>
    <xf numFmtId="0" fontId="43" fillId="4" borderId="1" xfId="0" applyFont="1" applyFill="1" applyBorder="1" applyAlignment="1">
      <alignment horizontal="justify" vertical="top" wrapText="1"/>
    </xf>
    <xf numFmtId="0" fontId="43" fillId="0" borderId="1" xfId="0" applyFont="1" applyBorder="1" applyAlignment="1">
      <alignment horizontal="center"/>
    </xf>
    <xf numFmtId="49" fontId="43" fillId="0" borderId="3" xfId="0" applyNumberFormat="1" applyFont="1" applyBorder="1" applyAlignment="1">
      <alignment horizontal="center"/>
    </xf>
    <xf numFmtId="0" fontId="43" fillId="0" borderId="3" xfId="0" applyFont="1" applyBorder="1" applyAlignment="1">
      <alignment horizontal="center"/>
    </xf>
    <xf numFmtId="49" fontId="51" fillId="0" borderId="1" xfId="0" applyNumberFormat="1" applyFont="1" applyBorder="1" applyAlignment="1">
      <alignment horizontal="center"/>
    </xf>
    <xf numFmtId="49" fontId="43" fillId="5" borderId="1" xfId="0" applyNumberFormat="1" applyFont="1" applyFill="1" applyBorder="1" applyAlignment="1">
      <alignment horizontal="center"/>
    </xf>
    <xf numFmtId="49" fontId="51" fillId="0" borderId="3" xfId="0" applyNumberFormat="1" applyFont="1" applyFill="1" applyBorder="1" applyAlignment="1">
      <alignment horizontal="center"/>
    </xf>
    <xf numFmtId="49" fontId="59" fillId="0" borderId="1" xfId="0" applyNumberFormat="1" applyFont="1" applyBorder="1" applyAlignment="1">
      <alignment horizontal="center" wrapText="1"/>
    </xf>
    <xf numFmtId="49" fontId="19" fillId="0" borderId="3" xfId="0" applyNumberFormat="1" applyFont="1" applyFill="1" applyBorder="1" applyAlignment="1">
      <alignment horizontal="center"/>
    </xf>
    <xf numFmtId="49" fontId="85" fillId="0" borderId="1" xfId="0" applyNumberFormat="1" applyFont="1" applyBorder="1" applyAlignment="1">
      <alignment horizontal="center"/>
    </xf>
    <xf numFmtId="49" fontId="16" fillId="0" borderId="3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49" fontId="7" fillId="4" borderId="1" xfId="0" applyNumberFormat="1" applyFont="1" applyFill="1" applyBorder="1" applyAlignment="1">
      <alignment horizontal="center"/>
    </xf>
    <xf numFmtId="0" fontId="44" fillId="0" borderId="1" xfId="0" applyFont="1" applyBorder="1" applyAlignment="1">
      <alignment horizontal="center"/>
    </xf>
    <xf numFmtId="49" fontId="51" fillId="0" borderId="0" xfId="0" applyNumberFormat="1" applyFont="1" applyAlignment="1">
      <alignment horizontal="center"/>
    </xf>
    <xf numFmtId="49" fontId="45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/>
    </xf>
    <xf numFmtId="49" fontId="25" fillId="0" borderId="1" xfId="0" applyNumberFormat="1" applyFont="1" applyFill="1" applyBorder="1" applyAlignment="1">
      <alignment horizontal="center"/>
    </xf>
    <xf numFmtId="49" fontId="11" fillId="0" borderId="1" xfId="0" applyNumberFormat="1" applyFont="1" applyBorder="1" applyAlignment="1">
      <alignment horizontal="center" wrapText="1"/>
    </xf>
    <xf numFmtId="0" fontId="61" fillId="0" borderId="0" xfId="0" applyFont="1" applyAlignment="1">
      <alignment horizontal="center"/>
    </xf>
    <xf numFmtId="0" fontId="63" fillId="0" borderId="9" xfId="0" applyFont="1" applyBorder="1" applyAlignment="1">
      <alignment horizontal="center" vertical="top" wrapText="1"/>
    </xf>
    <xf numFmtId="0" fontId="59" fillId="0" borderId="1" xfId="0" applyFont="1" applyBorder="1" applyAlignment="1">
      <alignment horizontal="center"/>
    </xf>
    <xf numFmtId="0" fontId="59" fillId="0" borderId="0" xfId="0" applyFont="1" applyAlignment="1">
      <alignment horizontal="center"/>
    </xf>
    <xf numFmtId="49" fontId="0" fillId="0" borderId="4" xfId="0" applyNumberFormat="1" applyFill="1" applyBorder="1" applyAlignment="1">
      <alignment horizontal="center"/>
    </xf>
    <xf numFmtId="0" fontId="24" fillId="0" borderId="0" xfId="0" applyFont="1"/>
    <xf numFmtId="0" fontId="1" fillId="0" borderId="0" xfId="0" applyFont="1"/>
    <xf numFmtId="49" fontId="17" fillId="0" borderId="1" xfId="0" applyNumberFormat="1" applyFont="1" applyFill="1" applyBorder="1" applyAlignment="1">
      <alignment wrapText="1"/>
    </xf>
    <xf numFmtId="0" fontId="54" fillId="0" borderId="1" xfId="0" applyFont="1" applyFill="1" applyBorder="1" applyAlignment="1">
      <alignment horizontal="justify" vertical="top" wrapText="1"/>
    </xf>
    <xf numFmtId="0" fontId="81" fillId="0" borderId="1" xfId="0" applyFont="1" applyFill="1" applyBorder="1" applyAlignment="1">
      <alignment horizontal="right" wrapText="1"/>
    </xf>
    <xf numFmtId="0" fontId="44" fillId="0" borderId="1" xfId="0" applyFont="1" applyFill="1" applyBorder="1" applyAlignment="1">
      <alignment horizontal="right" wrapText="1"/>
    </xf>
    <xf numFmtId="0" fontId="68" fillId="0" borderId="1" xfId="0" applyFont="1" applyFill="1" applyBorder="1" applyAlignment="1">
      <alignment horizontal="center" vertical="top" wrapText="1"/>
    </xf>
    <xf numFmtId="0" fontId="54" fillId="0" borderId="3" xfId="0" applyFont="1" applyBorder="1"/>
    <xf numFmtId="164" fontId="58" fillId="0" borderId="3" xfId="0" applyNumberFormat="1" applyFont="1" applyFill="1" applyBorder="1"/>
    <xf numFmtId="164" fontId="91" fillId="0" borderId="1" xfId="0" applyNumberFormat="1" applyFont="1" applyFill="1" applyBorder="1"/>
    <xf numFmtId="0" fontId="74" fillId="0" borderId="13" xfId="0" applyFont="1" applyBorder="1" applyAlignment="1">
      <alignment horizontal="center" vertical="center" wrapText="1"/>
    </xf>
    <xf numFmtId="0" fontId="71" fillId="0" borderId="7" xfId="0" applyFont="1" applyBorder="1" applyAlignment="1">
      <alignment horizontal="justify" vertical="center" wrapText="1"/>
    </xf>
    <xf numFmtId="164" fontId="93" fillId="3" borderId="1" xfId="0" applyNumberFormat="1" applyFont="1" applyFill="1" applyBorder="1"/>
    <xf numFmtId="164" fontId="94" fillId="3" borderId="1" xfId="0" applyNumberFormat="1" applyFont="1" applyFill="1" applyBorder="1"/>
    <xf numFmtId="0" fontId="95" fillId="3" borderId="1" xfId="0" applyFont="1" applyFill="1" applyBorder="1"/>
    <xf numFmtId="0" fontId="82" fillId="0" borderId="1" xfId="0" applyFont="1" applyBorder="1" applyAlignment="1"/>
    <xf numFmtId="0" fontId="54" fillId="0" borderId="1" xfId="0" applyFont="1" applyFill="1" applyBorder="1" applyAlignment="1">
      <alignment wrapText="1"/>
    </xf>
    <xf numFmtId="0" fontId="43" fillId="0" borderId="1" xfId="0" applyFont="1" applyFill="1" applyBorder="1" applyAlignment="1">
      <alignment wrapText="1"/>
    </xf>
    <xf numFmtId="0" fontId="50" fillId="2" borderId="1" xfId="0" applyFont="1" applyFill="1" applyBorder="1" applyAlignment="1">
      <alignment horizontal="justify" vertical="top" wrapText="1"/>
    </xf>
    <xf numFmtId="0" fontId="96" fillId="2" borderId="1" xfId="0" applyFont="1" applyFill="1" applyBorder="1" applyAlignment="1">
      <alignment horizontal="justify" vertical="top" wrapText="1"/>
    </xf>
    <xf numFmtId="164" fontId="0" fillId="0" borderId="0" xfId="0" applyNumberFormat="1" applyFont="1" applyFill="1" applyBorder="1"/>
    <xf numFmtId="0" fontId="0" fillId="0" borderId="0" xfId="0" applyBorder="1"/>
    <xf numFmtId="0" fontId="97" fillId="2" borderId="1" xfId="0" applyFont="1" applyFill="1" applyBorder="1" applyAlignment="1">
      <alignment horizontal="justify" vertical="top" wrapText="1"/>
    </xf>
    <xf numFmtId="0" fontId="98" fillId="0" borderId="1" xfId="0" applyFont="1" applyBorder="1" applyAlignment="1">
      <alignment horizontal="center" vertical="top" wrapText="1"/>
    </xf>
    <xf numFmtId="0" fontId="98" fillId="0" borderId="1" xfId="0" applyFont="1" applyBorder="1" applyAlignment="1">
      <alignment vertical="top" wrapText="1"/>
    </xf>
    <xf numFmtId="0" fontId="26" fillId="0" borderId="0" xfId="0" applyFont="1" applyAlignment="1">
      <alignment horizontal="right"/>
    </xf>
    <xf numFmtId="49" fontId="10" fillId="0" borderId="0" xfId="0" applyNumberFormat="1" applyFont="1" applyAlignment="1">
      <alignment wrapText="1"/>
    </xf>
    <xf numFmtId="0" fontId="43" fillId="0" borderId="1" xfId="0" applyFont="1" applyFill="1" applyBorder="1" applyAlignment="1">
      <alignment vertical="top" wrapText="1"/>
    </xf>
    <xf numFmtId="0" fontId="43" fillId="0" borderId="17" xfId="0" applyFont="1" applyFill="1" applyBorder="1" applyAlignment="1">
      <alignment horizontal="left" vertical="top" wrapText="1"/>
    </xf>
    <xf numFmtId="0" fontId="99" fillId="0" borderId="18" xfId="0" applyFont="1" applyBorder="1" applyAlignment="1">
      <alignment horizontal="justify" vertical="center" wrapText="1"/>
    </xf>
    <xf numFmtId="0" fontId="87" fillId="0" borderId="17" xfId="0" applyFont="1" applyFill="1" applyBorder="1" applyAlignment="1">
      <alignment horizontal="left" vertical="top" wrapText="1"/>
    </xf>
    <xf numFmtId="49" fontId="100" fillId="0" borderId="1" xfId="0" applyNumberFormat="1" applyFont="1" applyFill="1" applyBorder="1" applyAlignment="1">
      <alignment wrapText="1"/>
    </xf>
    <xf numFmtId="164" fontId="101" fillId="0" borderId="1" xfId="0" applyNumberFormat="1" applyFont="1" applyFill="1" applyBorder="1"/>
    <xf numFmtId="0" fontId="77" fillId="2" borderId="1" xfId="0" applyFont="1" applyFill="1" applyBorder="1" applyAlignment="1">
      <alignment horizontal="justify" vertical="top" wrapText="1"/>
    </xf>
    <xf numFmtId="49" fontId="43" fillId="0" borderId="1" xfId="0" applyNumberFormat="1" applyFont="1" applyFill="1" applyBorder="1" applyAlignment="1">
      <alignment wrapText="1"/>
    </xf>
    <xf numFmtId="0" fontId="43" fillId="0" borderId="1" xfId="0" applyFont="1" applyBorder="1" applyAlignment="1">
      <alignment horizontal="justify" vertical="top" wrapText="1"/>
    </xf>
    <xf numFmtId="0" fontId="43" fillId="0" borderId="1" xfId="0" applyFont="1" applyFill="1" applyBorder="1" applyAlignment="1">
      <alignment horizontal="center" vertical="top" wrapText="1"/>
    </xf>
    <xf numFmtId="0" fontId="87" fillId="0" borderId="1" xfId="0" applyFont="1" applyBorder="1" applyAlignment="1">
      <alignment wrapText="1"/>
    </xf>
    <xf numFmtId="0" fontId="88" fillId="2" borderId="1" xfId="0" applyFont="1" applyFill="1" applyBorder="1" applyAlignment="1">
      <alignment horizontal="justify" vertical="top" wrapText="1"/>
    </xf>
    <xf numFmtId="0" fontId="51" fillId="2" borderId="1" xfId="0" applyFont="1" applyFill="1" applyBorder="1" applyAlignment="1">
      <alignment horizontal="justify" vertical="top" wrapText="1"/>
    </xf>
    <xf numFmtId="49" fontId="90" fillId="0" borderId="1" xfId="0" applyNumberFormat="1" applyFont="1" applyFill="1" applyBorder="1" applyAlignment="1">
      <alignment wrapText="1"/>
    </xf>
    <xf numFmtId="0" fontId="102" fillId="2" borderId="1" xfId="0" applyFont="1" applyFill="1" applyBorder="1" applyAlignment="1">
      <alignment horizontal="justify" vertical="top" wrapText="1"/>
    </xf>
    <xf numFmtId="0" fontId="97" fillId="0" borderId="16" xfId="0" applyFont="1" applyFill="1" applyBorder="1" applyAlignment="1">
      <alignment vertical="top" wrapText="1"/>
    </xf>
    <xf numFmtId="164" fontId="103" fillId="0" borderId="1" xfId="0" applyNumberFormat="1" applyFont="1" applyFill="1" applyBorder="1"/>
    <xf numFmtId="0" fontId="43" fillId="0" borderId="5" xfId="0" applyFont="1" applyFill="1" applyBorder="1" applyAlignment="1">
      <alignment horizontal="justify" vertical="top" wrapText="1"/>
    </xf>
    <xf numFmtId="0" fontId="87" fillId="0" borderId="5" xfId="0" applyFont="1" applyFill="1" applyBorder="1" applyAlignment="1">
      <alignment horizontal="justify" vertical="top" wrapText="1"/>
    </xf>
    <xf numFmtId="164" fontId="85" fillId="0" borderId="3" xfId="0" applyNumberFormat="1" applyFont="1" applyFill="1" applyBorder="1"/>
    <xf numFmtId="164" fontId="0" fillId="0" borderId="3" xfId="0" applyNumberFormat="1" applyFont="1" applyFill="1" applyBorder="1"/>
    <xf numFmtId="0" fontId="104" fillId="0" borderId="1" xfId="0" applyFont="1" applyFill="1" applyBorder="1" applyAlignment="1">
      <alignment vertical="top" wrapText="1"/>
    </xf>
    <xf numFmtId="49" fontId="85" fillId="0" borderId="3" xfId="0" applyNumberFormat="1" applyFont="1" applyBorder="1" applyAlignment="1">
      <alignment horizontal="center"/>
    </xf>
    <xf numFmtId="0" fontId="87" fillId="0" borderId="19" xfId="0" applyFont="1" applyFill="1" applyBorder="1" applyAlignment="1">
      <alignment vertical="top" wrapText="1"/>
    </xf>
    <xf numFmtId="49" fontId="43" fillId="0" borderId="1" xfId="0" applyNumberFormat="1" applyFont="1" applyFill="1" applyBorder="1" applyAlignment="1"/>
    <xf numFmtId="49" fontId="0" fillId="0" borderId="1" xfId="0" applyNumberFormat="1" applyFill="1" applyBorder="1"/>
    <xf numFmtId="49" fontId="7" fillId="0" borderId="1" xfId="0" applyNumberFormat="1" applyFont="1" applyFill="1" applyBorder="1"/>
    <xf numFmtId="49" fontId="24" fillId="0" borderId="1" xfId="0" applyNumberFormat="1" applyFont="1" applyFill="1" applyBorder="1" applyAlignment="1">
      <alignment horizontal="center"/>
    </xf>
    <xf numFmtId="0" fontId="109" fillId="0" borderId="0" xfId="0" applyFont="1" applyAlignment="1">
      <alignment wrapText="1"/>
    </xf>
    <xf numFmtId="0" fontId="110" fillId="0" borderId="0" xfId="0" applyFont="1" applyAlignment="1">
      <alignment wrapText="1"/>
    </xf>
    <xf numFmtId="49" fontId="111" fillId="0" borderId="1" xfId="0" applyNumberFormat="1" applyFont="1" applyFill="1" applyBorder="1" applyAlignment="1">
      <alignment wrapText="1"/>
    </xf>
    <xf numFmtId="0" fontId="112" fillId="0" borderId="0" xfId="0" applyFont="1"/>
    <xf numFmtId="0" fontId="87" fillId="0" borderId="1" xfId="0" applyFont="1" applyBorder="1" applyAlignment="1">
      <alignment horizontal="justify" vertical="top" wrapText="1"/>
    </xf>
    <xf numFmtId="0" fontId="113" fillId="0" borderId="1" xfId="0" applyFont="1" applyBorder="1"/>
    <xf numFmtId="164" fontId="8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/>
    <xf numFmtId="49" fontId="6" fillId="0" borderId="14" xfId="0" applyNumberFormat="1" applyFont="1" applyBorder="1" applyAlignment="1">
      <alignment horizontal="right"/>
    </xf>
    <xf numFmtId="0" fontId="26" fillId="0" borderId="1" xfId="0" applyFont="1" applyFill="1" applyBorder="1"/>
    <xf numFmtId="49" fontId="18" fillId="0" borderId="4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0" fontId="26" fillId="0" borderId="1" xfId="0" applyFont="1" applyFill="1" applyBorder="1" applyAlignment="1"/>
    <xf numFmtId="49" fontId="10" fillId="0" borderId="0" xfId="0" applyNumberFormat="1" applyFont="1" applyAlignment="1">
      <alignment horizontal="center"/>
    </xf>
    <xf numFmtId="49" fontId="14" fillId="0" borderId="1" xfId="0" applyNumberFormat="1" applyFont="1" applyBorder="1" applyAlignment="1">
      <alignment horizontal="center"/>
    </xf>
    <xf numFmtId="0" fontId="0" fillId="0" borderId="1" xfId="0" applyBorder="1" applyAlignment="1"/>
    <xf numFmtId="49" fontId="35" fillId="0" borderId="5" xfId="0" applyNumberFormat="1" applyFont="1" applyBorder="1" applyAlignment="1"/>
    <xf numFmtId="49" fontId="35" fillId="0" borderId="15" xfId="0" applyNumberFormat="1" applyFont="1" applyBorder="1" applyAlignment="1"/>
    <xf numFmtId="49" fontId="35" fillId="0" borderId="6" xfId="0" applyNumberFormat="1" applyFont="1" applyBorder="1" applyAlignment="1"/>
    <xf numFmtId="49" fontId="7" fillId="0" borderId="14" xfId="0" applyNumberFormat="1" applyFont="1" applyBorder="1" applyAlignment="1">
      <alignment horizontal="right"/>
    </xf>
    <xf numFmtId="49" fontId="10" fillId="0" borderId="0" xfId="0" applyNumberFormat="1" applyFont="1" applyAlignment="1">
      <alignment horizontal="right"/>
    </xf>
    <xf numFmtId="49" fontId="13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  <xf numFmtId="164" fontId="7" fillId="6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52"/>
  <sheetViews>
    <sheetView tabSelected="1" topLeftCell="A39" zoomScaleSheetLayoutView="100" workbookViewId="0">
      <selection activeCell="E57" sqref="E57"/>
    </sheetView>
  </sheetViews>
  <sheetFormatPr defaultRowHeight="12.75"/>
  <cols>
    <col min="1" max="1" width="6" style="2" customWidth="1"/>
    <col min="2" max="2" width="11" style="2" customWidth="1"/>
    <col min="3" max="3" width="4.42578125" style="2" customWidth="1"/>
    <col min="4" max="4" width="66.140625" style="69" customWidth="1"/>
    <col min="5" max="5" width="13.7109375" customWidth="1"/>
    <col min="8" max="8" width="9.140625" customWidth="1"/>
  </cols>
  <sheetData>
    <row r="1" spans="1:5" ht="18" customHeight="1">
      <c r="B1"/>
      <c r="C1"/>
      <c r="D1" s="278" t="s">
        <v>496</v>
      </c>
    </row>
    <row r="2" spans="1:5" ht="20.25" customHeight="1">
      <c r="B2"/>
      <c r="C2"/>
      <c r="D2" s="3" t="s">
        <v>591</v>
      </c>
    </row>
    <row r="3" spans="1:5">
      <c r="B3"/>
      <c r="C3"/>
      <c r="D3" s="3" t="s">
        <v>497</v>
      </c>
    </row>
    <row r="4" spans="1:5">
      <c r="B4"/>
      <c r="C4"/>
      <c r="D4" s="3" t="s">
        <v>499</v>
      </c>
    </row>
    <row r="5" spans="1:5">
      <c r="B5"/>
      <c r="C5"/>
      <c r="D5" s="3" t="s">
        <v>500</v>
      </c>
    </row>
    <row r="6" spans="1:5">
      <c r="B6"/>
      <c r="C6"/>
      <c r="D6" s="3" t="s">
        <v>549</v>
      </c>
    </row>
    <row r="7" spans="1:5">
      <c r="B7"/>
      <c r="C7"/>
      <c r="D7" s="3" t="s">
        <v>598</v>
      </c>
    </row>
    <row r="8" spans="1:5">
      <c r="B8"/>
      <c r="C8"/>
      <c r="D8" s="3" t="s">
        <v>498</v>
      </c>
    </row>
    <row r="9" spans="1:5">
      <c r="B9"/>
      <c r="C9"/>
      <c r="D9" s="3" t="s">
        <v>499</v>
      </c>
    </row>
    <row r="10" spans="1:5">
      <c r="B10"/>
      <c r="C10"/>
      <c r="D10" s="3" t="s">
        <v>495</v>
      </c>
    </row>
    <row r="11" spans="1:5" ht="17.25" customHeight="1">
      <c r="A11" s="3"/>
      <c r="D11" s="279" t="s">
        <v>364</v>
      </c>
    </row>
    <row r="12" spans="1:5">
      <c r="A12" s="317" t="s">
        <v>371</v>
      </c>
      <c r="B12" s="317"/>
      <c r="C12" s="317"/>
      <c r="D12" s="317"/>
    </row>
    <row r="13" spans="1:5" ht="12.75" customHeight="1">
      <c r="A13" s="321" t="s">
        <v>7</v>
      </c>
      <c r="B13" s="321"/>
      <c r="C13" s="321"/>
      <c r="D13" s="319" t="s">
        <v>14</v>
      </c>
      <c r="E13" s="314" t="s">
        <v>478</v>
      </c>
    </row>
    <row r="14" spans="1:5" ht="45.75" customHeight="1">
      <c r="A14" s="5" t="s">
        <v>0</v>
      </c>
      <c r="B14" s="141" t="s">
        <v>1</v>
      </c>
      <c r="C14" s="5" t="s">
        <v>2</v>
      </c>
      <c r="D14" s="320"/>
      <c r="E14" s="314"/>
    </row>
    <row r="15" spans="1:5" s="4" customFormat="1" ht="15.75">
      <c r="A15" s="66">
        <v>901</v>
      </c>
      <c r="B15" s="318" t="s">
        <v>8</v>
      </c>
      <c r="C15" s="318"/>
      <c r="D15" s="318"/>
      <c r="E15" s="45">
        <f>E16+E20+E22+E32+E35+E38+E40+E44+E46+E48+E50+E52+E57+E61+E63+E66+E71+E73+E75+E77+E79+E81+E83+E87+E89+E91+E93+E95+E97+E99+E101+E103+E105+E107+E109+E111+E113+E116+E118+E120+E122+E124+E126+E128+E130+E132+E134+E136+E138+E140+E142+E146+E148+E150+E152+E154+E156+E159+E161+E163+E165</f>
        <v>65157</v>
      </c>
    </row>
    <row r="16" spans="1:5" ht="27.75" customHeight="1">
      <c r="A16" s="40" t="s">
        <v>3</v>
      </c>
      <c r="B16" s="145" t="s">
        <v>104</v>
      </c>
      <c r="C16" s="15"/>
      <c r="D16" s="108" t="s">
        <v>431</v>
      </c>
      <c r="E16" s="115">
        <f t="shared" ref="E16" si="0">E17+E18+E19</f>
        <v>2765.7</v>
      </c>
    </row>
    <row r="17" spans="1:5" ht="18.75" customHeight="1">
      <c r="A17" s="18" t="s">
        <v>3</v>
      </c>
      <c r="B17" s="145" t="s">
        <v>104</v>
      </c>
      <c r="C17" s="30" t="s">
        <v>57</v>
      </c>
      <c r="D17" s="87" t="s">
        <v>182</v>
      </c>
      <c r="E17" s="17">
        <v>2040.7</v>
      </c>
    </row>
    <row r="18" spans="1:5" ht="27.75" customHeight="1">
      <c r="A18" s="18" t="s">
        <v>3</v>
      </c>
      <c r="B18" s="145" t="s">
        <v>104</v>
      </c>
      <c r="C18" s="30" t="s">
        <v>58</v>
      </c>
      <c r="D18" s="86" t="s">
        <v>92</v>
      </c>
      <c r="E18" s="17">
        <v>111</v>
      </c>
    </row>
    <row r="19" spans="1:5" ht="38.25" customHeight="1">
      <c r="A19" s="18" t="s">
        <v>3</v>
      </c>
      <c r="B19" s="145" t="s">
        <v>104</v>
      </c>
      <c r="C19" s="30" t="s">
        <v>180</v>
      </c>
      <c r="D19" s="86" t="s">
        <v>363</v>
      </c>
      <c r="E19" s="17">
        <v>614</v>
      </c>
    </row>
    <row r="20" spans="1:5" ht="18" customHeight="1">
      <c r="A20" s="18" t="s">
        <v>35</v>
      </c>
      <c r="B20" s="230">
        <v>9090005900</v>
      </c>
      <c r="C20" s="15"/>
      <c r="D20" s="108" t="s">
        <v>103</v>
      </c>
      <c r="E20" s="115">
        <f t="shared" ref="E20" si="1">E21</f>
        <v>50</v>
      </c>
    </row>
    <row r="21" spans="1:5" ht="41.25" customHeight="1">
      <c r="A21" s="18" t="s">
        <v>35</v>
      </c>
      <c r="B21" s="230">
        <v>9090005900</v>
      </c>
      <c r="C21" s="18" t="s">
        <v>88</v>
      </c>
      <c r="D21" s="86" t="s">
        <v>89</v>
      </c>
      <c r="E21" s="17">
        <v>50</v>
      </c>
    </row>
    <row r="22" spans="1:5" ht="25.5" customHeight="1">
      <c r="A22" s="40" t="s">
        <v>4</v>
      </c>
      <c r="B22" s="145" t="s">
        <v>104</v>
      </c>
      <c r="C22" s="15"/>
      <c r="D22" s="108" t="s">
        <v>431</v>
      </c>
      <c r="E22" s="115">
        <f>E23+E24+E25+E26+E27+E28+E29+E30+E31</f>
        <v>20325.2</v>
      </c>
    </row>
    <row r="23" spans="1:5" ht="21.75" customHeight="1">
      <c r="A23" s="18" t="s">
        <v>4</v>
      </c>
      <c r="B23" s="145" t="s">
        <v>104</v>
      </c>
      <c r="C23" s="18" t="s">
        <v>57</v>
      </c>
      <c r="D23" s="87" t="s">
        <v>182</v>
      </c>
      <c r="E23" s="17">
        <v>11501</v>
      </c>
    </row>
    <row r="24" spans="1:5" ht="25.5" customHeight="1">
      <c r="A24" s="18" t="s">
        <v>4</v>
      </c>
      <c r="B24" s="145" t="s">
        <v>104</v>
      </c>
      <c r="C24" s="18" t="s">
        <v>58</v>
      </c>
      <c r="D24" s="86" t="s">
        <v>92</v>
      </c>
      <c r="E24" s="17">
        <v>1901.7</v>
      </c>
    </row>
    <row r="25" spans="1:5" ht="38.25" customHeight="1">
      <c r="A25" s="18" t="s">
        <v>4</v>
      </c>
      <c r="B25" s="145" t="s">
        <v>104</v>
      </c>
      <c r="C25" s="30" t="s">
        <v>180</v>
      </c>
      <c r="D25" s="86" t="s">
        <v>181</v>
      </c>
      <c r="E25" s="17">
        <v>3508</v>
      </c>
    </row>
    <row r="26" spans="1:5" ht="28.5" customHeight="1">
      <c r="A26" s="18" t="s">
        <v>4</v>
      </c>
      <c r="B26" s="145" t="s">
        <v>104</v>
      </c>
      <c r="C26" s="18" t="s">
        <v>60</v>
      </c>
      <c r="D26" s="86" t="s">
        <v>90</v>
      </c>
      <c r="E26" s="17">
        <v>1942.3</v>
      </c>
    </row>
    <row r="27" spans="1:5" ht="15.75" customHeight="1">
      <c r="A27" s="18" t="s">
        <v>4</v>
      </c>
      <c r="B27" s="145" t="s">
        <v>104</v>
      </c>
      <c r="C27" s="241" t="s">
        <v>453</v>
      </c>
      <c r="D27" s="86" t="s">
        <v>454</v>
      </c>
      <c r="E27" s="17">
        <v>1422.7</v>
      </c>
    </row>
    <row r="28" spans="1:5" ht="28.5" customHeight="1">
      <c r="A28" s="91" t="s">
        <v>4</v>
      </c>
      <c r="B28" s="231" t="s">
        <v>104</v>
      </c>
      <c r="C28" s="91" t="s">
        <v>101</v>
      </c>
      <c r="D28" s="143" t="s">
        <v>102</v>
      </c>
      <c r="E28" s="126">
        <v>0</v>
      </c>
    </row>
    <row r="29" spans="1:5" ht="17.25" customHeight="1">
      <c r="A29" s="18" t="s">
        <v>4</v>
      </c>
      <c r="B29" s="145" t="s">
        <v>104</v>
      </c>
      <c r="C29" s="18" t="s">
        <v>73</v>
      </c>
      <c r="D29" s="19" t="s">
        <v>74</v>
      </c>
      <c r="E29" s="17">
        <v>4</v>
      </c>
    </row>
    <row r="30" spans="1:5" ht="15" customHeight="1">
      <c r="A30" s="18" t="s">
        <v>4</v>
      </c>
      <c r="B30" s="145" t="s">
        <v>104</v>
      </c>
      <c r="C30" s="18" t="s">
        <v>65</v>
      </c>
      <c r="D30" s="19" t="s">
        <v>66</v>
      </c>
      <c r="E30" s="17">
        <v>27.9</v>
      </c>
    </row>
    <row r="31" spans="1:5" ht="15" customHeight="1">
      <c r="A31" s="18" t="s">
        <v>4</v>
      </c>
      <c r="B31" s="145" t="s">
        <v>104</v>
      </c>
      <c r="C31" s="18" t="s">
        <v>366</v>
      </c>
      <c r="D31" s="19" t="s">
        <v>367</v>
      </c>
      <c r="E31" s="126">
        <v>17.600000000000001</v>
      </c>
    </row>
    <row r="32" spans="1:5" ht="29.25" customHeight="1">
      <c r="A32" s="18" t="s">
        <v>4</v>
      </c>
      <c r="B32" s="145" t="s">
        <v>432</v>
      </c>
      <c r="C32" s="18"/>
      <c r="D32" s="210" t="s">
        <v>433</v>
      </c>
      <c r="E32" s="126">
        <f t="shared" ref="E32" si="2">E33+E34</f>
        <v>1231</v>
      </c>
    </row>
    <row r="33" spans="1:5" ht="15.75" customHeight="1">
      <c r="A33" s="18" t="s">
        <v>4</v>
      </c>
      <c r="B33" s="145" t="s">
        <v>432</v>
      </c>
      <c r="C33" s="18" t="s">
        <v>57</v>
      </c>
      <c r="D33" s="87" t="s">
        <v>182</v>
      </c>
      <c r="E33" s="126">
        <v>948</v>
      </c>
    </row>
    <row r="34" spans="1:5" ht="42" customHeight="1">
      <c r="A34" s="18" t="s">
        <v>4</v>
      </c>
      <c r="B34" s="145" t="s">
        <v>432</v>
      </c>
      <c r="C34" s="18" t="s">
        <v>180</v>
      </c>
      <c r="D34" s="86" t="s">
        <v>181</v>
      </c>
      <c r="E34" s="126">
        <v>283</v>
      </c>
    </row>
    <row r="35" spans="1:5" ht="51.75" customHeight="1">
      <c r="A35" s="18" t="s">
        <v>4</v>
      </c>
      <c r="B35" s="145" t="s">
        <v>562</v>
      </c>
      <c r="C35" s="18"/>
      <c r="D35" s="298" t="s">
        <v>561</v>
      </c>
      <c r="E35" s="196">
        <f>E36+E37</f>
        <v>260.39999999999998</v>
      </c>
    </row>
    <row r="36" spans="1:5" ht="17.25" customHeight="1">
      <c r="A36" s="18" t="s">
        <v>4</v>
      </c>
      <c r="B36" s="145" t="s">
        <v>562</v>
      </c>
      <c r="C36" s="18" t="s">
        <v>57</v>
      </c>
      <c r="D36" s="87" t="s">
        <v>182</v>
      </c>
      <c r="E36" s="17">
        <v>200</v>
      </c>
    </row>
    <row r="37" spans="1:5" ht="42" customHeight="1">
      <c r="A37" s="18" t="s">
        <v>4</v>
      </c>
      <c r="B37" s="145" t="s">
        <v>562</v>
      </c>
      <c r="C37" s="18" t="s">
        <v>180</v>
      </c>
      <c r="D37" s="86" t="s">
        <v>181</v>
      </c>
      <c r="E37" s="17">
        <v>60.4</v>
      </c>
    </row>
    <row r="38" spans="1:5" ht="42" customHeight="1">
      <c r="A38" s="204" t="s">
        <v>374</v>
      </c>
      <c r="B38" s="231" t="s">
        <v>375</v>
      </c>
      <c r="C38" s="91"/>
      <c r="D38" s="108" t="s">
        <v>376</v>
      </c>
      <c r="E38" s="116">
        <f t="shared" ref="E38" si="3">E39</f>
        <v>0.7</v>
      </c>
    </row>
    <row r="39" spans="1:5" ht="26.25" customHeight="1">
      <c r="A39" s="18" t="s">
        <v>374</v>
      </c>
      <c r="B39" s="145" t="s">
        <v>375</v>
      </c>
      <c r="C39" s="18" t="s">
        <v>60</v>
      </c>
      <c r="D39" s="86" t="s">
        <v>90</v>
      </c>
      <c r="E39" s="126">
        <v>0.7</v>
      </c>
    </row>
    <row r="40" spans="1:5" ht="16.5" hidden="1" customHeight="1">
      <c r="A40" s="204" t="s">
        <v>96</v>
      </c>
      <c r="B40" s="145" t="s">
        <v>386</v>
      </c>
      <c r="C40" s="91"/>
      <c r="D40" s="211" t="s">
        <v>387</v>
      </c>
      <c r="E40" s="116">
        <f t="shared" ref="E40" si="4">E41+E42+E43</f>
        <v>0</v>
      </c>
    </row>
    <row r="41" spans="1:5" ht="18.75" hidden="1" customHeight="1">
      <c r="A41" s="91" t="s">
        <v>96</v>
      </c>
      <c r="B41" s="145" t="s">
        <v>386</v>
      </c>
      <c r="C41" s="91" t="s">
        <v>57</v>
      </c>
      <c r="D41" s="87" t="s">
        <v>182</v>
      </c>
      <c r="E41" s="126">
        <v>0</v>
      </c>
    </row>
    <row r="42" spans="1:5" ht="25.5" hidden="1" customHeight="1">
      <c r="A42" s="91" t="s">
        <v>96</v>
      </c>
      <c r="B42" s="145" t="s">
        <v>386</v>
      </c>
      <c r="C42" s="91" t="s">
        <v>58</v>
      </c>
      <c r="D42" s="86" t="s">
        <v>92</v>
      </c>
      <c r="E42" s="126">
        <v>0</v>
      </c>
    </row>
    <row r="43" spans="1:5" ht="39" hidden="1" customHeight="1">
      <c r="A43" s="91" t="s">
        <v>96</v>
      </c>
      <c r="B43" s="145" t="s">
        <v>386</v>
      </c>
      <c r="C43" s="91" t="s">
        <v>180</v>
      </c>
      <c r="D43" s="86" t="s">
        <v>181</v>
      </c>
      <c r="E43" s="126">
        <v>0</v>
      </c>
    </row>
    <row r="44" spans="1:5" ht="17.25" hidden="1" customHeight="1">
      <c r="A44" s="204" t="s">
        <v>413</v>
      </c>
      <c r="B44" s="231" t="s">
        <v>459</v>
      </c>
      <c r="C44" s="91"/>
      <c r="D44" s="108" t="s">
        <v>457</v>
      </c>
      <c r="E44" s="196">
        <f t="shared" ref="E44" si="5">E45</f>
        <v>0</v>
      </c>
    </row>
    <row r="45" spans="1:5" ht="15.75" hidden="1" customHeight="1">
      <c r="A45" s="91" t="s">
        <v>413</v>
      </c>
      <c r="B45" s="231" t="s">
        <v>459</v>
      </c>
      <c r="C45" s="18" t="s">
        <v>463</v>
      </c>
      <c r="D45" s="86" t="s">
        <v>414</v>
      </c>
      <c r="E45" s="17">
        <v>0</v>
      </c>
    </row>
    <row r="46" spans="1:5" ht="55.5" customHeight="1">
      <c r="A46" s="204" t="s">
        <v>413</v>
      </c>
      <c r="B46" s="231" t="s">
        <v>551</v>
      </c>
      <c r="C46" s="91"/>
      <c r="D46" s="295" t="s">
        <v>550</v>
      </c>
      <c r="E46" s="196">
        <f>E47</f>
        <v>627.6</v>
      </c>
    </row>
    <row r="47" spans="1:5" ht="15.75" customHeight="1">
      <c r="A47" s="91" t="s">
        <v>413</v>
      </c>
      <c r="B47" s="231" t="s">
        <v>551</v>
      </c>
      <c r="C47" s="18" t="s">
        <v>463</v>
      </c>
      <c r="D47" s="294" t="s">
        <v>414</v>
      </c>
      <c r="E47" s="17">
        <v>627.6</v>
      </c>
    </row>
    <row r="48" spans="1:5" ht="24.75" customHeight="1">
      <c r="A48" s="204" t="s">
        <v>39</v>
      </c>
      <c r="B48" s="232">
        <v>9090020001</v>
      </c>
      <c r="C48" s="91"/>
      <c r="D48" s="108" t="s">
        <v>105</v>
      </c>
      <c r="E48" s="116">
        <f t="shared" ref="E48" si="6">E49</f>
        <v>0</v>
      </c>
    </row>
    <row r="49" spans="1:5" ht="15" customHeight="1">
      <c r="A49" s="18" t="s">
        <v>39</v>
      </c>
      <c r="B49" s="230">
        <v>9090020001</v>
      </c>
      <c r="C49" s="18" t="s">
        <v>61</v>
      </c>
      <c r="D49" s="19" t="s">
        <v>62</v>
      </c>
      <c r="E49" s="17">
        <v>0</v>
      </c>
    </row>
    <row r="50" spans="1:5" ht="27" customHeight="1">
      <c r="A50" s="91" t="s">
        <v>39</v>
      </c>
      <c r="B50" s="148" t="s">
        <v>145</v>
      </c>
      <c r="C50" s="91"/>
      <c r="D50" s="108" t="s">
        <v>143</v>
      </c>
      <c r="E50" s="196">
        <f>E51</f>
        <v>0</v>
      </c>
    </row>
    <row r="51" spans="1:5" ht="15" customHeight="1">
      <c r="A51" s="18" t="s">
        <v>39</v>
      </c>
      <c r="B51" s="112" t="s">
        <v>145</v>
      </c>
      <c r="C51" s="18" t="s">
        <v>61</v>
      </c>
      <c r="D51" s="20" t="s">
        <v>62</v>
      </c>
      <c r="E51" s="17">
        <v>0</v>
      </c>
    </row>
    <row r="52" spans="1:5" ht="38.25" customHeight="1">
      <c r="A52" s="91" t="s">
        <v>49</v>
      </c>
      <c r="B52" s="231" t="s">
        <v>107</v>
      </c>
      <c r="C52" s="91"/>
      <c r="D52" s="110" t="s">
        <v>106</v>
      </c>
      <c r="E52" s="116">
        <f t="shared" ref="E52" si="7">E53+E54+E55+E56</f>
        <v>520</v>
      </c>
    </row>
    <row r="53" spans="1:5" ht="17.25" customHeight="1">
      <c r="A53" s="18" t="s">
        <v>49</v>
      </c>
      <c r="B53" s="145" t="s">
        <v>107</v>
      </c>
      <c r="C53" s="18" t="s">
        <v>57</v>
      </c>
      <c r="D53" s="87" t="s">
        <v>182</v>
      </c>
      <c r="E53" s="17">
        <v>350.2</v>
      </c>
    </row>
    <row r="54" spans="1:5" ht="25.5">
      <c r="A54" s="18" t="s">
        <v>49</v>
      </c>
      <c r="B54" s="145" t="s">
        <v>107</v>
      </c>
      <c r="C54" s="18" t="s">
        <v>58</v>
      </c>
      <c r="D54" s="86" t="s">
        <v>92</v>
      </c>
      <c r="E54" s="17">
        <v>68.900000000000006</v>
      </c>
    </row>
    <row r="55" spans="1:5" ht="38.25">
      <c r="A55" s="18" t="s">
        <v>49</v>
      </c>
      <c r="B55" s="145" t="s">
        <v>107</v>
      </c>
      <c r="C55" s="18" t="s">
        <v>180</v>
      </c>
      <c r="D55" s="86" t="s">
        <v>181</v>
      </c>
      <c r="E55" s="17">
        <v>97.9</v>
      </c>
    </row>
    <row r="56" spans="1:5" ht="25.5">
      <c r="A56" s="18" t="s">
        <v>49</v>
      </c>
      <c r="B56" s="145" t="s">
        <v>107</v>
      </c>
      <c r="C56" s="18" t="s">
        <v>60</v>
      </c>
      <c r="D56" s="86" t="s">
        <v>90</v>
      </c>
      <c r="E56" s="17">
        <v>3</v>
      </c>
    </row>
    <row r="57" spans="1:5" ht="38.25">
      <c r="A57" s="91" t="s">
        <v>49</v>
      </c>
      <c r="B57" s="148" t="s">
        <v>109</v>
      </c>
      <c r="C57" s="91"/>
      <c r="D57" s="108" t="s">
        <v>108</v>
      </c>
      <c r="E57" s="116">
        <f t="shared" ref="E57" si="8">E58+E60+E59</f>
        <v>54</v>
      </c>
    </row>
    <row r="58" spans="1:5" ht="21" customHeight="1">
      <c r="A58" s="18" t="s">
        <v>49</v>
      </c>
      <c r="B58" s="112" t="s">
        <v>109</v>
      </c>
      <c r="C58" s="18" t="s">
        <v>57</v>
      </c>
      <c r="D58" s="87" t="s">
        <v>182</v>
      </c>
      <c r="E58" s="124">
        <v>23.7</v>
      </c>
    </row>
    <row r="59" spans="1:5" ht="39.75" customHeight="1">
      <c r="A59" s="18" t="s">
        <v>49</v>
      </c>
      <c r="B59" s="112" t="s">
        <v>109</v>
      </c>
      <c r="C59" s="18" t="s">
        <v>180</v>
      </c>
      <c r="D59" s="86" t="s">
        <v>181</v>
      </c>
      <c r="E59" s="29">
        <v>7.2</v>
      </c>
    </row>
    <row r="60" spans="1:5" ht="28.5" customHeight="1">
      <c r="A60" s="18" t="s">
        <v>49</v>
      </c>
      <c r="B60" s="112" t="s">
        <v>109</v>
      </c>
      <c r="C60" s="18" t="s">
        <v>60</v>
      </c>
      <c r="D60" s="86" t="s">
        <v>90</v>
      </c>
      <c r="E60" s="29">
        <v>23.1</v>
      </c>
    </row>
    <row r="61" spans="1:5" ht="36.75" customHeight="1">
      <c r="A61" s="18" t="s">
        <v>49</v>
      </c>
      <c r="B61" s="112" t="s">
        <v>111</v>
      </c>
      <c r="C61" s="18"/>
      <c r="D61" s="108" t="s">
        <v>110</v>
      </c>
      <c r="E61" s="115">
        <f t="shared" ref="E61" si="9">E62</f>
        <v>1</v>
      </c>
    </row>
    <row r="62" spans="1:5" ht="27.75" customHeight="1">
      <c r="A62" s="18" t="s">
        <v>49</v>
      </c>
      <c r="B62" s="112" t="s">
        <v>111</v>
      </c>
      <c r="C62" s="18" t="s">
        <v>60</v>
      </c>
      <c r="D62" s="86" t="s">
        <v>90</v>
      </c>
      <c r="E62" s="29">
        <v>1</v>
      </c>
    </row>
    <row r="63" spans="1:5" ht="25.5">
      <c r="A63" s="18" t="s">
        <v>49</v>
      </c>
      <c r="B63" s="111" t="s">
        <v>113</v>
      </c>
      <c r="C63" s="18"/>
      <c r="D63" s="108" t="s">
        <v>112</v>
      </c>
      <c r="E63" s="115">
        <f t="shared" ref="E63" si="10">E64+E65</f>
        <v>1</v>
      </c>
    </row>
    <row r="64" spans="1:5">
      <c r="A64" s="18" t="s">
        <v>49</v>
      </c>
      <c r="B64" s="111" t="s">
        <v>113</v>
      </c>
      <c r="C64" s="18" t="s">
        <v>57</v>
      </c>
      <c r="D64" s="87" t="s">
        <v>182</v>
      </c>
      <c r="E64" s="29">
        <v>0.5</v>
      </c>
    </row>
    <row r="65" spans="1:8" ht="27" customHeight="1">
      <c r="A65" s="18" t="s">
        <v>49</v>
      </c>
      <c r="B65" s="111" t="s">
        <v>113</v>
      </c>
      <c r="C65" s="18" t="s">
        <v>180</v>
      </c>
      <c r="D65" s="86" t="s">
        <v>181</v>
      </c>
      <c r="E65" s="29">
        <v>0.5</v>
      </c>
    </row>
    <row r="66" spans="1:8" ht="25.5">
      <c r="A66" s="18" t="s">
        <v>49</v>
      </c>
      <c r="B66" s="112" t="s">
        <v>115</v>
      </c>
      <c r="C66" s="15"/>
      <c r="D66" s="108" t="s">
        <v>114</v>
      </c>
      <c r="E66" s="115">
        <f t="shared" ref="E66" si="11">E67+E68+E69+E70</f>
        <v>2331.7000000000003</v>
      </c>
    </row>
    <row r="67" spans="1:8" ht="18.75" customHeight="1">
      <c r="A67" s="21" t="s">
        <v>49</v>
      </c>
      <c r="B67" s="112" t="s">
        <v>115</v>
      </c>
      <c r="C67" s="18" t="s">
        <v>57</v>
      </c>
      <c r="D67" s="87" t="s">
        <v>182</v>
      </c>
      <c r="E67" s="29">
        <v>1760.4</v>
      </c>
      <c r="F67" s="273"/>
      <c r="G67" s="273"/>
      <c r="H67" s="274"/>
    </row>
    <row r="68" spans="1:8" ht="28.5" customHeight="1">
      <c r="A68" s="21" t="s">
        <v>49</v>
      </c>
      <c r="B68" s="112" t="s">
        <v>115</v>
      </c>
      <c r="C68" s="18" t="s">
        <v>58</v>
      </c>
      <c r="D68" s="86" t="s">
        <v>92</v>
      </c>
      <c r="E68" s="29">
        <v>7.4</v>
      </c>
    </row>
    <row r="69" spans="1:8" ht="25.5" customHeight="1">
      <c r="A69" s="21" t="s">
        <v>49</v>
      </c>
      <c r="B69" s="112" t="s">
        <v>115</v>
      </c>
      <c r="C69" s="18" t="s">
        <v>180</v>
      </c>
      <c r="D69" s="86" t="s">
        <v>181</v>
      </c>
      <c r="E69" s="29">
        <v>539</v>
      </c>
    </row>
    <row r="70" spans="1:8" ht="29.25" customHeight="1">
      <c r="A70" s="21" t="s">
        <v>49</v>
      </c>
      <c r="B70" s="112" t="s">
        <v>115</v>
      </c>
      <c r="C70" s="18" t="s">
        <v>60</v>
      </c>
      <c r="D70" s="19" t="s">
        <v>59</v>
      </c>
      <c r="E70" s="29">
        <v>24.9</v>
      </c>
    </row>
    <row r="71" spans="1:8" ht="37.5" customHeight="1">
      <c r="A71" s="18" t="s">
        <v>49</v>
      </c>
      <c r="B71" s="112" t="s">
        <v>117</v>
      </c>
      <c r="C71" s="15"/>
      <c r="D71" s="108" t="s">
        <v>116</v>
      </c>
      <c r="E71" s="115">
        <f t="shared" ref="E71" si="12">E72</f>
        <v>100</v>
      </c>
    </row>
    <row r="72" spans="1:8" ht="26.25" customHeight="1">
      <c r="A72" s="18" t="s">
        <v>49</v>
      </c>
      <c r="B72" s="112" t="s">
        <v>117</v>
      </c>
      <c r="C72" s="15" t="s">
        <v>60</v>
      </c>
      <c r="D72" s="86" t="s">
        <v>90</v>
      </c>
      <c r="E72" s="17">
        <v>100</v>
      </c>
    </row>
    <row r="73" spans="1:8" ht="26.25" customHeight="1">
      <c r="A73" s="18" t="s">
        <v>49</v>
      </c>
      <c r="B73" s="112" t="s">
        <v>119</v>
      </c>
      <c r="C73" s="18"/>
      <c r="D73" s="108" t="s">
        <v>118</v>
      </c>
      <c r="E73" s="115">
        <f t="shared" ref="E73" si="13">E74</f>
        <v>10</v>
      </c>
    </row>
    <row r="74" spans="1:8" ht="24.75" customHeight="1">
      <c r="A74" s="18" t="s">
        <v>49</v>
      </c>
      <c r="B74" s="112" t="s">
        <v>119</v>
      </c>
      <c r="C74" s="18" t="s">
        <v>60</v>
      </c>
      <c r="D74" s="86" t="s">
        <v>90</v>
      </c>
      <c r="E74" s="17">
        <v>10</v>
      </c>
    </row>
    <row r="75" spans="1:8" ht="27.75" customHeight="1">
      <c r="A75" s="18" t="s">
        <v>49</v>
      </c>
      <c r="B75" s="112" t="s">
        <v>121</v>
      </c>
      <c r="C75" s="18"/>
      <c r="D75" s="108" t="s">
        <v>120</v>
      </c>
      <c r="E75" s="115">
        <f>E76</f>
        <v>15</v>
      </c>
    </row>
    <row r="76" spans="1:8" ht="25.5" customHeight="1">
      <c r="A76" s="18" t="s">
        <v>49</v>
      </c>
      <c r="B76" s="112" t="s">
        <v>121</v>
      </c>
      <c r="C76" s="18" t="s">
        <v>60</v>
      </c>
      <c r="D76" s="86" t="s">
        <v>90</v>
      </c>
      <c r="E76" s="17">
        <v>15</v>
      </c>
    </row>
    <row r="77" spans="1:8" ht="16.5" customHeight="1">
      <c r="A77" s="18" t="s">
        <v>49</v>
      </c>
      <c r="B77" s="112" t="s">
        <v>383</v>
      </c>
      <c r="C77" s="18"/>
      <c r="D77" s="109" t="s">
        <v>384</v>
      </c>
      <c r="E77" s="116">
        <f t="shared" ref="E77" si="14">E78</f>
        <v>780</v>
      </c>
    </row>
    <row r="78" spans="1:8" ht="37.5" customHeight="1">
      <c r="A78" s="18" t="s">
        <v>49</v>
      </c>
      <c r="B78" s="112" t="s">
        <v>383</v>
      </c>
      <c r="C78" s="18" t="s">
        <v>88</v>
      </c>
      <c r="D78" s="86" t="s">
        <v>89</v>
      </c>
      <c r="E78" s="126">
        <v>780</v>
      </c>
    </row>
    <row r="79" spans="1:8" ht="21.75" customHeight="1">
      <c r="A79" s="18" t="s">
        <v>49</v>
      </c>
      <c r="B79" s="112" t="s">
        <v>470</v>
      </c>
      <c r="C79" s="18"/>
      <c r="D79" s="109" t="s">
        <v>469</v>
      </c>
      <c r="E79" s="212">
        <f t="shared" ref="E79" si="15">E80</f>
        <v>8.1999999999999993</v>
      </c>
    </row>
    <row r="80" spans="1:8" ht="37.5" customHeight="1">
      <c r="A80" s="18" t="s">
        <v>49</v>
      </c>
      <c r="B80" s="112" t="s">
        <v>470</v>
      </c>
      <c r="C80" s="18" t="s">
        <v>88</v>
      </c>
      <c r="D80" s="86" t="s">
        <v>89</v>
      </c>
      <c r="E80" s="126">
        <v>8.1999999999999993</v>
      </c>
    </row>
    <row r="81" spans="1:5" ht="24.75" customHeight="1">
      <c r="A81" s="91" t="s">
        <v>49</v>
      </c>
      <c r="B81" s="148" t="s">
        <v>400</v>
      </c>
      <c r="C81" s="91"/>
      <c r="D81" s="185" t="s">
        <v>424</v>
      </c>
      <c r="E81" s="212">
        <f t="shared" ref="E81" si="16">E82</f>
        <v>14</v>
      </c>
    </row>
    <row r="82" spans="1:5" ht="28.5" customHeight="1">
      <c r="A82" s="91" t="s">
        <v>49</v>
      </c>
      <c r="B82" s="148" t="s">
        <v>400</v>
      </c>
      <c r="C82" s="91" t="s">
        <v>60</v>
      </c>
      <c r="D82" s="86" t="s">
        <v>90</v>
      </c>
      <c r="E82" s="126">
        <v>14</v>
      </c>
    </row>
    <row r="83" spans="1:5" ht="28.5" customHeight="1">
      <c r="A83" s="18" t="s">
        <v>49</v>
      </c>
      <c r="B83" s="112" t="s">
        <v>144</v>
      </c>
      <c r="C83" s="18"/>
      <c r="D83" s="290" t="s">
        <v>105</v>
      </c>
      <c r="E83" s="212">
        <f>E84+E85+E86</f>
        <v>59.3</v>
      </c>
    </row>
    <row r="84" spans="1:5" ht="28.5" customHeight="1">
      <c r="A84" s="18" t="s">
        <v>49</v>
      </c>
      <c r="B84" s="112" t="s">
        <v>144</v>
      </c>
      <c r="C84" s="91" t="s">
        <v>60</v>
      </c>
      <c r="D84" s="86" t="s">
        <v>90</v>
      </c>
      <c r="E84" s="300">
        <v>10.3</v>
      </c>
    </row>
    <row r="85" spans="1:5" ht="21" customHeight="1">
      <c r="A85" s="18" t="s">
        <v>49</v>
      </c>
      <c r="B85" s="112" t="s">
        <v>144</v>
      </c>
      <c r="C85" s="18" t="s">
        <v>527</v>
      </c>
      <c r="D85" s="19" t="s">
        <v>528</v>
      </c>
      <c r="E85" s="126">
        <v>16.5</v>
      </c>
    </row>
    <row r="86" spans="1:5" ht="18" customHeight="1">
      <c r="A86" s="18" t="s">
        <v>49</v>
      </c>
      <c r="B86" s="112" t="s">
        <v>144</v>
      </c>
      <c r="C86" s="18" t="s">
        <v>366</v>
      </c>
      <c r="D86" s="19" t="s">
        <v>367</v>
      </c>
      <c r="E86" s="126">
        <v>32.5</v>
      </c>
    </row>
    <row r="87" spans="1:5" ht="18" customHeight="1">
      <c r="A87" s="18" t="s">
        <v>49</v>
      </c>
      <c r="B87" s="232">
        <v>9090000010</v>
      </c>
      <c r="C87" s="18"/>
      <c r="D87" s="313" t="s">
        <v>556</v>
      </c>
      <c r="E87" s="196">
        <f>E88</f>
        <v>595</v>
      </c>
    </row>
    <row r="88" spans="1:5" ht="24.75" customHeight="1">
      <c r="A88" s="18" t="s">
        <v>49</v>
      </c>
      <c r="B88" s="232">
        <v>9090000010</v>
      </c>
      <c r="C88" s="18" t="s">
        <v>60</v>
      </c>
      <c r="D88" s="86" t="s">
        <v>90</v>
      </c>
      <c r="E88" s="17">
        <v>595</v>
      </c>
    </row>
    <row r="89" spans="1:5" ht="24.75" customHeight="1">
      <c r="A89" s="204" t="s">
        <v>42</v>
      </c>
      <c r="B89" s="148" t="s">
        <v>197</v>
      </c>
      <c r="C89" s="91"/>
      <c r="D89" s="171" t="s">
        <v>198</v>
      </c>
      <c r="E89" s="116">
        <f t="shared" ref="E89" si="17">E90</f>
        <v>52</v>
      </c>
    </row>
    <row r="90" spans="1:5" ht="25.5" customHeight="1">
      <c r="A90" s="18" t="s">
        <v>42</v>
      </c>
      <c r="B90" s="112" t="s">
        <v>197</v>
      </c>
      <c r="C90" s="18" t="s">
        <v>60</v>
      </c>
      <c r="D90" s="86" t="s">
        <v>90</v>
      </c>
      <c r="E90" s="17">
        <v>52</v>
      </c>
    </row>
    <row r="91" spans="1:5" ht="25.5" customHeight="1">
      <c r="A91" s="204" t="s">
        <v>42</v>
      </c>
      <c r="B91" s="148" t="s">
        <v>473</v>
      </c>
      <c r="C91" s="91"/>
      <c r="D91" s="171" t="s">
        <v>472</v>
      </c>
      <c r="E91" s="196">
        <f t="shared" ref="E91" si="18">E92</f>
        <v>3</v>
      </c>
    </row>
    <row r="92" spans="1:5" ht="25.5" customHeight="1">
      <c r="A92" s="18" t="s">
        <v>42</v>
      </c>
      <c r="B92" s="148" t="s">
        <v>473</v>
      </c>
      <c r="C92" s="18" t="s">
        <v>60</v>
      </c>
      <c r="D92" s="86" t="s">
        <v>90</v>
      </c>
      <c r="E92" s="17">
        <v>3</v>
      </c>
    </row>
    <row r="93" spans="1:5" ht="14.25" customHeight="1">
      <c r="A93" s="204" t="s">
        <v>75</v>
      </c>
      <c r="B93" s="148" t="s">
        <v>411</v>
      </c>
      <c r="C93" s="93"/>
      <c r="D93" s="109" t="s">
        <v>124</v>
      </c>
      <c r="E93" s="116">
        <f t="shared" ref="E93" si="19">E94</f>
        <v>20</v>
      </c>
    </row>
    <row r="94" spans="1:5" ht="27.75" customHeight="1">
      <c r="A94" s="88" t="s">
        <v>75</v>
      </c>
      <c r="B94" s="112" t="s">
        <v>411</v>
      </c>
      <c r="C94" s="88" t="s">
        <v>60</v>
      </c>
      <c r="D94" s="86" t="s">
        <v>90</v>
      </c>
      <c r="E94" s="17">
        <v>20</v>
      </c>
    </row>
    <row r="95" spans="1:5" ht="50.25" customHeight="1">
      <c r="A95" s="30" t="s">
        <v>403</v>
      </c>
      <c r="B95" s="112" t="s">
        <v>581</v>
      </c>
      <c r="C95" s="88"/>
      <c r="D95" s="301" t="s">
        <v>582</v>
      </c>
      <c r="E95" s="196">
        <f>E96</f>
        <v>68</v>
      </c>
    </row>
    <row r="96" spans="1:5" ht="27.75" customHeight="1">
      <c r="A96" s="30" t="s">
        <v>403</v>
      </c>
      <c r="B96" s="112" t="s">
        <v>581</v>
      </c>
      <c r="C96" s="88" t="s">
        <v>60</v>
      </c>
      <c r="D96" s="86" t="s">
        <v>90</v>
      </c>
      <c r="E96" s="17">
        <v>68</v>
      </c>
    </row>
    <row r="97" spans="1:5" ht="29.25" customHeight="1">
      <c r="A97" s="40" t="s">
        <v>67</v>
      </c>
      <c r="B97" s="112" t="s">
        <v>184</v>
      </c>
      <c r="C97" s="23"/>
      <c r="D97" s="121" t="s">
        <v>183</v>
      </c>
      <c r="E97" s="177">
        <f t="shared" ref="E97" si="20">E98</f>
        <v>7938.8</v>
      </c>
    </row>
    <row r="98" spans="1:5" ht="28.5" customHeight="1">
      <c r="A98" s="18" t="s">
        <v>67</v>
      </c>
      <c r="B98" s="112" t="s">
        <v>184</v>
      </c>
      <c r="C98" s="23" t="s">
        <v>60</v>
      </c>
      <c r="D98" s="86" t="s">
        <v>90</v>
      </c>
      <c r="E98" s="122">
        <v>7938.8</v>
      </c>
    </row>
    <row r="99" spans="1:5" ht="40.5" customHeight="1">
      <c r="A99" s="18" t="s">
        <v>67</v>
      </c>
      <c r="B99" s="112" t="s">
        <v>390</v>
      </c>
      <c r="C99" s="23"/>
      <c r="D99" s="256" t="s">
        <v>372</v>
      </c>
      <c r="E99" s="257">
        <f t="shared" ref="E99" si="21">E100</f>
        <v>80.2</v>
      </c>
    </row>
    <row r="100" spans="1:5" ht="26.25" customHeight="1">
      <c r="A100" s="18" t="s">
        <v>67</v>
      </c>
      <c r="B100" s="112" t="s">
        <v>390</v>
      </c>
      <c r="C100" s="23" t="s">
        <v>60</v>
      </c>
      <c r="D100" s="216" t="s">
        <v>90</v>
      </c>
      <c r="E100" s="258">
        <v>80.2</v>
      </c>
    </row>
    <row r="101" spans="1:5" ht="41.25" customHeight="1">
      <c r="A101" s="91" t="s">
        <v>67</v>
      </c>
      <c r="B101" s="148" t="s">
        <v>126</v>
      </c>
      <c r="C101" s="237"/>
      <c r="D101" s="108" t="s">
        <v>125</v>
      </c>
      <c r="E101" s="116">
        <f t="shared" ref="E101" si="22">E102</f>
        <v>7363</v>
      </c>
    </row>
    <row r="102" spans="1:5" ht="26.25" customHeight="1">
      <c r="A102" s="21" t="s">
        <v>67</v>
      </c>
      <c r="B102" s="112" t="s">
        <v>126</v>
      </c>
      <c r="C102" s="30" t="s">
        <v>60</v>
      </c>
      <c r="D102" s="86" t="s">
        <v>90</v>
      </c>
      <c r="E102" s="29">
        <v>7363</v>
      </c>
    </row>
    <row r="103" spans="1:5" ht="26.25" customHeight="1">
      <c r="A103" s="30" t="s">
        <v>67</v>
      </c>
      <c r="B103" s="233" t="s">
        <v>179</v>
      </c>
      <c r="C103" s="23"/>
      <c r="D103" s="121" t="s">
        <v>592</v>
      </c>
      <c r="E103" s="115">
        <f t="shared" ref="E103" si="23">E104</f>
        <v>5</v>
      </c>
    </row>
    <row r="104" spans="1:5" ht="27.75" customHeight="1">
      <c r="A104" s="30" t="s">
        <v>67</v>
      </c>
      <c r="B104" s="233" t="s">
        <v>179</v>
      </c>
      <c r="C104" s="23" t="s">
        <v>60</v>
      </c>
      <c r="D104" s="86" t="s">
        <v>90</v>
      </c>
      <c r="E104" s="17">
        <v>5</v>
      </c>
    </row>
    <row r="105" spans="1:5" ht="28.5" customHeight="1">
      <c r="A105" s="40" t="s">
        <v>40</v>
      </c>
      <c r="B105" s="233" t="s">
        <v>185</v>
      </c>
      <c r="C105" s="23"/>
      <c r="D105" s="123" t="s">
        <v>186</v>
      </c>
      <c r="E105" s="178">
        <f t="shared" ref="E105" si="24">E106</f>
        <v>0</v>
      </c>
    </row>
    <row r="106" spans="1:5" ht="26.25" customHeight="1">
      <c r="A106" s="30" t="s">
        <v>40</v>
      </c>
      <c r="B106" s="233" t="s">
        <v>185</v>
      </c>
      <c r="C106" s="23" t="s">
        <v>60</v>
      </c>
      <c r="D106" s="86" t="s">
        <v>90</v>
      </c>
      <c r="E106" s="17">
        <v>0</v>
      </c>
    </row>
    <row r="107" spans="1:5" ht="24.75" customHeight="1">
      <c r="A107" s="88" t="s">
        <v>40</v>
      </c>
      <c r="B107" s="112" t="s">
        <v>128</v>
      </c>
      <c r="C107" s="90"/>
      <c r="D107" s="113" t="s">
        <v>127</v>
      </c>
      <c r="E107" s="117">
        <f t="shared" ref="E107" si="25">E108</f>
        <v>0</v>
      </c>
    </row>
    <row r="108" spans="1:5" ht="24.75" customHeight="1">
      <c r="A108" s="88" t="s">
        <v>40</v>
      </c>
      <c r="B108" s="112" t="s">
        <v>128</v>
      </c>
      <c r="C108" s="23" t="s">
        <v>60</v>
      </c>
      <c r="D108" s="86" t="s">
        <v>90</v>
      </c>
      <c r="E108" s="17">
        <v>0</v>
      </c>
    </row>
    <row r="109" spans="1:5" ht="24.75" customHeight="1">
      <c r="A109" s="88" t="s">
        <v>40</v>
      </c>
      <c r="B109" s="112" t="s">
        <v>130</v>
      </c>
      <c r="C109" s="30"/>
      <c r="D109" s="108" t="s">
        <v>567</v>
      </c>
      <c r="E109" s="196">
        <f>E110</f>
        <v>2</v>
      </c>
    </row>
    <row r="110" spans="1:5" ht="24.75" customHeight="1">
      <c r="A110" s="88" t="s">
        <v>40</v>
      </c>
      <c r="B110" s="112" t="s">
        <v>130</v>
      </c>
      <c r="C110" s="18" t="s">
        <v>60</v>
      </c>
      <c r="D110" s="86" t="s">
        <v>90</v>
      </c>
      <c r="E110" s="333">
        <v>2</v>
      </c>
    </row>
    <row r="111" spans="1:5" ht="26.25" customHeight="1">
      <c r="A111" s="205" t="s">
        <v>6</v>
      </c>
      <c r="B111" s="148" t="s">
        <v>199</v>
      </c>
      <c r="C111" s="96"/>
      <c r="D111" s="108" t="s">
        <v>131</v>
      </c>
      <c r="E111" s="118">
        <f>E112</f>
        <v>596.1</v>
      </c>
    </row>
    <row r="112" spans="1:5" ht="27.75" customHeight="1">
      <c r="A112" s="18" t="s">
        <v>6</v>
      </c>
      <c r="B112" s="112" t="s">
        <v>199</v>
      </c>
      <c r="C112" s="18" t="s">
        <v>60</v>
      </c>
      <c r="D112" s="86" t="s">
        <v>90</v>
      </c>
      <c r="E112" s="98">
        <v>596.1</v>
      </c>
    </row>
    <row r="113" spans="1:5" ht="27.75" customHeight="1">
      <c r="A113" s="40" t="s">
        <v>82</v>
      </c>
      <c r="B113" s="112" t="s">
        <v>133</v>
      </c>
      <c r="C113" s="82"/>
      <c r="D113" s="113" t="s">
        <v>132</v>
      </c>
      <c r="E113" s="119">
        <f t="shared" ref="E113" si="26">E114+E115</f>
        <v>525.1</v>
      </c>
    </row>
    <row r="114" spans="1:5" ht="27.75" customHeight="1">
      <c r="A114" s="18" t="s">
        <v>82</v>
      </c>
      <c r="B114" s="112" t="s">
        <v>133</v>
      </c>
      <c r="C114" s="18" t="s">
        <v>60</v>
      </c>
      <c r="D114" s="86" t="s">
        <v>90</v>
      </c>
      <c r="E114" s="17">
        <v>99.9</v>
      </c>
    </row>
    <row r="115" spans="1:5" ht="19.5" customHeight="1">
      <c r="A115" s="18" t="s">
        <v>82</v>
      </c>
      <c r="B115" s="112" t="s">
        <v>133</v>
      </c>
      <c r="C115" s="241" t="s">
        <v>453</v>
      </c>
      <c r="D115" s="86" t="s">
        <v>454</v>
      </c>
      <c r="E115" s="17">
        <v>425.2</v>
      </c>
    </row>
    <row r="116" spans="1:5" ht="24.75" hidden="1" customHeight="1">
      <c r="A116" s="40" t="s">
        <v>82</v>
      </c>
      <c r="B116" s="234" t="s">
        <v>475</v>
      </c>
      <c r="C116" s="82"/>
      <c r="D116" s="269" t="s">
        <v>476</v>
      </c>
      <c r="E116" s="196">
        <f t="shared" ref="E116" si="27">E117</f>
        <v>0</v>
      </c>
    </row>
    <row r="117" spans="1:5" ht="28.5" hidden="1" customHeight="1">
      <c r="A117" s="18" t="s">
        <v>82</v>
      </c>
      <c r="B117" s="112" t="s">
        <v>475</v>
      </c>
      <c r="C117" s="18" t="s">
        <v>515</v>
      </c>
      <c r="D117" s="186" t="s">
        <v>517</v>
      </c>
      <c r="E117" s="17">
        <v>0</v>
      </c>
    </row>
    <row r="118" spans="1:5" ht="27" hidden="1" customHeight="1">
      <c r="A118" s="40" t="s">
        <v>82</v>
      </c>
      <c r="B118" s="234" t="s">
        <v>514</v>
      </c>
      <c r="C118" s="82"/>
      <c r="D118" s="269" t="s">
        <v>516</v>
      </c>
      <c r="E118" s="196">
        <f>E119</f>
        <v>0</v>
      </c>
    </row>
    <row r="119" spans="1:5" ht="28.5" hidden="1" customHeight="1">
      <c r="A119" s="40" t="s">
        <v>82</v>
      </c>
      <c r="B119" s="234" t="s">
        <v>514</v>
      </c>
      <c r="C119" s="18" t="s">
        <v>515</v>
      </c>
      <c r="D119" s="186" t="s">
        <v>517</v>
      </c>
      <c r="E119" s="17">
        <v>0</v>
      </c>
    </row>
    <row r="120" spans="1:5" ht="27.75" customHeight="1">
      <c r="A120" s="40" t="s">
        <v>82</v>
      </c>
      <c r="B120" s="112" t="s">
        <v>192</v>
      </c>
      <c r="C120" s="23"/>
      <c r="D120" s="130" t="s">
        <v>193</v>
      </c>
      <c r="E120" s="115">
        <f t="shared" ref="E120" si="28">E121</f>
        <v>83</v>
      </c>
    </row>
    <row r="121" spans="1:5" ht="28.5" customHeight="1">
      <c r="A121" s="30" t="s">
        <v>82</v>
      </c>
      <c r="B121" s="112" t="s">
        <v>192</v>
      </c>
      <c r="C121" s="23" t="s">
        <v>60</v>
      </c>
      <c r="D121" s="86" t="s">
        <v>90</v>
      </c>
      <c r="E121" s="17">
        <v>83</v>
      </c>
    </row>
    <row r="122" spans="1:5" ht="28.5" customHeight="1">
      <c r="A122" s="40" t="s">
        <v>82</v>
      </c>
      <c r="B122" s="112" t="s">
        <v>524</v>
      </c>
      <c r="C122" s="23"/>
      <c r="D122" s="312" t="s">
        <v>525</v>
      </c>
      <c r="E122" s="196">
        <f>E123</f>
        <v>2180.6999999999998</v>
      </c>
    </row>
    <row r="123" spans="1:5" ht="28.5" customHeight="1">
      <c r="A123" s="88" t="s">
        <v>82</v>
      </c>
      <c r="B123" s="112" t="s">
        <v>524</v>
      </c>
      <c r="C123" s="23" t="s">
        <v>60</v>
      </c>
      <c r="D123" s="86" t="s">
        <v>90</v>
      </c>
      <c r="E123" s="17">
        <v>2180.6999999999998</v>
      </c>
    </row>
    <row r="124" spans="1:5" ht="28.5" customHeight="1">
      <c r="A124" s="40" t="s">
        <v>82</v>
      </c>
      <c r="B124" s="232">
        <v>9090020001</v>
      </c>
      <c r="C124" s="91"/>
      <c r="D124" s="108" t="s">
        <v>105</v>
      </c>
      <c r="E124" s="196">
        <f>E125</f>
        <v>38.4</v>
      </c>
    </row>
    <row r="125" spans="1:5" ht="28.5" customHeight="1">
      <c r="A125" s="30" t="s">
        <v>82</v>
      </c>
      <c r="B125" s="232">
        <v>9090020001</v>
      </c>
      <c r="C125" s="23" t="s">
        <v>60</v>
      </c>
      <c r="D125" s="86" t="s">
        <v>90</v>
      </c>
      <c r="E125" s="17">
        <v>38.4</v>
      </c>
    </row>
    <row r="126" spans="1:5" s="12" customFormat="1" ht="18.75" customHeight="1">
      <c r="A126" s="206" t="s">
        <v>389</v>
      </c>
      <c r="B126" s="112" t="s">
        <v>447</v>
      </c>
      <c r="C126" s="190"/>
      <c r="D126" s="188" t="s">
        <v>399</v>
      </c>
      <c r="E126" s="196">
        <f t="shared" ref="E126" si="29">E127</f>
        <v>1710</v>
      </c>
    </row>
    <row r="127" spans="1:5" s="12" customFormat="1" ht="27" customHeight="1">
      <c r="A127" s="30" t="s">
        <v>389</v>
      </c>
      <c r="B127" s="112" t="s">
        <v>447</v>
      </c>
      <c r="C127" s="30" t="s">
        <v>60</v>
      </c>
      <c r="D127" s="86" t="s">
        <v>90</v>
      </c>
      <c r="E127" s="42">
        <v>1710</v>
      </c>
    </row>
    <row r="128" spans="1:5" s="12" customFormat="1" ht="44.25" customHeight="1">
      <c r="A128" s="40" t="s">
        <v>389</v>
      </c>
      <c r="B128" s="112" t="s">
        <v>491</v>
      </c>
      <c r="C128" s="91"/>
      <c r="D128" s="185" t="s">
        <v>492</v>
      </c>
      <c r="E128" s="196">
        <f>E129</f>
        <v>49</v>
      </c>
    </row>
    <row r="129" spans="1:5" s="12" customFormat="1" ht="27" customHeight="1">
      <c r="A129" s="18" t="s">
        <v>389</v>
      </c>
      <c r="B129" s="112" t="s">
        <v>491</v>
      </c>
      <c r="C129" s="91" t="s">
        <v>60</v>
      </c>
      <c r="D129" s="86" t="s">
        <v>90</v>
      </c>
      <c r="E129" s="42">
        <v>49</v>
      </c>
    </row>
    <row r="130" spans="1:5" s="12" customFormat="1" ht="27" customHeight="1">
      <c r="A130" s="206" t="s">
        <v>389</v>
      </c>
      <c r="B130" s="112" t="s">
        <v>569</v>
      </c>
      <c r="C130" s="190"/>
      <c r="D130" s="188" t="s">
        <v>568</v>
      </c>
      <c r="E130" s="196">
        <f>E131</f>
        <v>400</v>
      </c>
    </row>
    <row r="131" spans="1:5" s="12" customFormat="1" ht="27" customHeight="1">
      <c r="A131" s="30" t="s">
        <v>389</v>
      </c>
      <c r="B131" s="112" t="s">
        <v>569</v>
      </c>
      <c r="C131" s="30" t="s">
        <v>60</v>
      </c>
      <c r="D131" s="86" t="s">
        <v>90</v>
      </c>
      <c r="E131" s="42">
        <v>400</v>
      </c>
    </row>
    <row r="132" spans="1:5" s="12" customFormat="1" ht="27" customHeight="1">
      <c r="A132" s="40" t="s">
        <v>389</v>
      </c>
      <c r="B132" s="232">
        <v>9090000010</v>
      </c>
      <c r="C132" s="18"/>
      <c r="D132" s="313" t="s">
        <v>556</v>
      </c>
      <c r="E132" s="196">
        <f>E133</f>
        <v>500</v>
      </c>
    </row>
    <row r="133" spans="1:5" s="12" customFormat="1" ht="27" customHeight="1">
      <c r="A133" s="18" t="s">
        <v>389</v>
      </c>
      <c r="B133" s="232">
        <v>9090000010</v>
      </c>
      <c r="C133" s="18" t="s">
        <v>60</v>
      </c>
      <c r="D133" s="86" t="s">
        <v>90</v>
      </c>
      <c r="E133" s="42">
        <v>500</v>
      </c>
    </row>
    <row r="134" spans="1:5" s="12" customFormat="1" ht="27" customHeight="1">
      <c r="A134" s="40" t="s">
        <v>479</v>
      </c>
      <c r="B134" s="112" t="s">
        <v>486</v>
      </c>
      <c r="C134" s="30"/>
      <c r="D134" s="275" t="s">
        <v>487</v>
      </c>
      <c r="E134" s="183">
        <f>E135</f>
        <v>940.5</v>
      </c>
    </row>
    <row r="135" spans="1:5" s="12" customFormat="1" ht="27" customHeight="1">
      <c r="A135" s="30" t="s">
        <v>479</v>
      </c>
      <c r="B135" s="112" t="s">
        <v>486</v>
      </c>
      <c r="C135" s="30" t="s">
        <v>60</v>
      </c>
      <c r="D135" s="86" t="s">
        <v>90</v>
      </c>
      <c r="E135" s="42">
        <v>940.5</v>
      </c>
    </row>
    <row r="136" spans="1:5" s="12" customFormat="1" ht="27" customHeight="1">
      <c r="A136" s="40" t="s">
        <v>479</v>
      </c>
      <c r="B136" s="112" t="s">
        <v>488</v>
      </c>
      <c r="C136" s="30"/>
      <c r="D136" s="275" t="s">
        <v>531</v>
      </c>
      <c r="E136" s="196">
        <f>E137</f>
        <v>9.5</v>
      </c>
    </row>
    <row r="137" spans="1:5" s="12" customFormat="1" ht="27" customHeight="1">
      <c r="A137" s="30" t="s">
        <v>479</v>
      </c>
      <c r="B137" s="112" t="s">
        <v>488</v>
      </c>
      <c r="C137" s="30" t="s">
        <v>60</v>
      </c>
      <c r="D137" s="86" t="s">
        <v>90</v>
      </c>
      <c r="E137" s="17">
        <v>9.5</v>
      </c>
    </row>
    <row r="138" spans="1:5" s="12" customFormat="1" ht="39" customHeight="1">
      <c r="A138" s="40" t="s">
        <v>519</v>
      </c>
      <c r="B138" s="112" t="s">
        <v>529</v>
      </c>
      <c r="C138" s="30"/>
      <c r="D138" s="284" t="s">
        <v>530</v>
      </c>
      <c r="E138" s="196">
        <f>E139</f>
        <v>8289</v>
      </c>
    </row>
    <row r="139" spans="1:5" s="12" customFormat="1" ht="27" customHeight="1">
      <c r="A139" s="30" t="s">
        <v>519</v>
      </c>
      <c r="B139" s="112" t="s">
        <v>529</v>
      </c>
      <c r="C139" s="18" t="s">
        <v>60</v>
      </c>
      <c r="D139" s="86" t="s">
        <v>90</v>
      </c>
      <c r="E139" s="17">
        <v>8289</v>
      </c>
    </row>
    <row r="140" spans="1:5" s="12" customFormat="1" ht="64.5" customHeight="1">
      <c r="A140" s="54" t="s">
        <v>10</v>
      </c>
      <c r="B140" s="112" t="s">
        <v>160</v>
      </c>
      <c r="C140" s="54"/>
      <c r="D140" s="113" t="s">
        <v>159</v>
      </c>
      <c r="E140" s="196">
        <f>E141</f>
        <v>868.5</v>
      </c>
    </row>
    <row r="141" spans="1:5" s="12" customFormat="1" ht="27" customHeight="1">
      <c r="A141" s="54" t="s">
        <v>10</v>
      </c>
      <c r="B141" s="112" t="s">
        <v>160</v>
      </c>
      <c r="C141" s="30" t="s">
        <v>60</v>
      </c>
      <c r="D141" s="86" t="s">
        <v>90</v>
      </c>
      <c r="E141" s="17">
        <v>868.5</v>
      </c>
    </row>
    <row r="142" spans="1:5" ht="15.75" customHeight="1">
      <c r="A142" s="40" t="s">
        <v>84</v>
      </c>
      <c r="B142" s="145" t="s">
        <v>135</v>
      </c>
      <c r="C142" s="15"/>
      <c r="D142" s="120" t="s">
        <v>134</v>
      </c>
      <c r="E142" s="117">
        <f>E143+E144+E145</f>
        <v>277.2</v>
      </c>
    </row>
    <row r="143" spans="1:5" ht="16.5" customHeight="1">
      <c r="A143" s="91" t="s">
        <v>84</v>
      </c>
      <c r="B143" s="145" t="s">
        <v>135</v>
      </c>
      <c r="C143" s="15" t="s">
        <v>57</v>
      </c>
      <c r="D143" s="87" t="s">
        <v>182</v>
      </c>
      <c r="E143" s="17">
        <v>178.2</v>
      </c>
    </row>
    <row r="144" spans="1:5" ht="15.75" customHeight="1">
      <c r="A144" s="91" t="s">
        <v>84</v>
      </c>
      <c r="B144" s="145" t="s">
        <v>135</v>
      </c>
      <c r="C144" s="15" t="s">
        <v>180</v>
      </c>
      <c r="D144" s="86" t="s">
        <v>181</v>
      </c>
      <c r="E144" s="17">
        <v>53.1</v>
      </c>
    </row>
    <row r="145" spans="1:5" ht="25.5">
      <c r="A145" s="91" t="s">
        <v>84</v>
      </c>
      <c r="B145" s="145" t="s">
        <v>135</v>
      </c>
      <c r="C145" s="15" t="s">
        <v>60</v>
      </c>
      <c r="D145" s="86" t="s">
        <v>90</v>
      </c>
      <c r="E145" s="17">
        <v>45.9</v>
      </c>
    </row>
    <row r="146" spans="1:5" ht="14.25" customHeight="1">
      <c r="A146" s="204" t="s">
        <v>11</v>
      </c>
      <c r="B146" s="148" t="s">
        <v>137</v>
      </c>
      <c r="C146" s="91"/>
      <c r="D146" s="109" t="s">
        <v>136</v>
      </c>
      <c r="E146" s="118">
        <f t="shared" ref="E146" si="30">E147</f>
        <v>921</v>
      </c>
    </row>
    <row r="147" spans="1:5" ht="12.75" customHeight="1">
      <c r="A147" s="30" t="s">
        <v>11</v>
      </c>
      <c r="B147" s="112" t="s">
        <v>137</v>
      </c>
      <c r="C147" s="88" t="s">
        <v>76</v>
      </c>
      <c r="D147" s="86" t="s">
        <v>91</v>
      </c>
      <c r="E147" s="17">
        <v>921</v>
      </c>
    </row>
    <row r="148" spans="1:5" ht="53.25" customHeight="1">
      <c r="A148" s="40" t="s">
        <v>11</v>
      </c>
      <c r="B148" s="112" t="s">
        <v>139</v>
      </c>
      <c r="C148" s="18"/>
      <c r="D148" s="108" t="s">
        <v>138</v>
      </c>
      <c r="E148" s="117">
        <f t="shared" ref="E148" si="31">E149</f>
        <v>57.6</v>
      </c>
    </row>
    <row r="149" spans="1:5" ht="17.25" customHeight="1">
      <c r="A149" s="18" t="s">
        <v>11</v>
      </c>
      <c r="B149" s="112" t="s">
        <v>139</v>
      </c>
      <c r="C149" s="30" t="s">
        <v>76</v>
      </c>
      <c r="D149" s="86" t="s">
        <v>91</v>
      </c>
      <c r="E149" s="17">
        <v>57.6</v>
      </c>
    </row>
    <row r="150" spans="1:5" ht="29.25" customHeight="1">
      <c r="A150" s="18" t="s">
        <v>584</v>
      </c>
      <c r="B150" s="304" t="s">
        <v>585</v>
      </c>
      <c r="C150" s="305"/>
      <c r="D150" s="185" t="s">
        <v>586</v>
      </c>
      <c r="E150" s="196">
        <f>E151</f>
        <v>10</v>
      </c>
    </row>
    <row r="151" spans="1:5" ht="27" customHeight="1">
      <c r="A151" s="18" t="s">
        <v>584</v>
      </c>
      <c r="B151" s="304" t="s">
        <v>585</v>
      </c>
      <c r="C151" s="305" t="s">
        <v>587</v>
      </c>
      <c r="D151" s="86" t="s">
        <v>588</v>
      </c>
      <c r="E151" s="17">
        <v>10</v>
      </c>
    </row>
    <row r="152" spans="1:5" ht="23.25" customHeight="1">
      <c r="A152" s="18" t="s">
        <v>584</v>
      </c>
      <c r="B152" s="232">
        <v>9090000010</v>
      </c>
      <c r="C152" s="18"/>
      <c r="D152" s="313" t="s">
        <v>556</v>
      </c>
      <c r="E152" s="196">
        <f>E153</f>
        <v>228.8</v>
      </c>
    </row>
    <row r="153" spans="1:5" ht="27" customHeight="1">
      <c r="A153" s="18" t="s">
        <v>584</v>
      </c>
      <c r="B153" s="232">
        <v>9090000010</v>
      </c>
      <c r="C153" s="18" t="s">
        <v>60</v>
      </c>
      <c r="D153" s="86" t="s">
        <v>90</v>
      </c>
      <c r="E153" s="17">
        <v>228.8</v>
      </c>
    </row>
    <row r="154" spans="1:5" ht="52.5" customHeight="1">
      <c r="A154" s="93" t="s">
        <v>12</v>
      </c>
      <c r="B154" s="148" t="s">
        <v>420</v>
      </c>
      <c r="C154" s="302"/>
      <c r="D154" s="303" t="s">
        <v>419</v>
      </c>
      <c r="E154" s="181">
        <f t="shared" ref="E154" si="32">E155</f>
        <v>868.8</v>
      </c>
    </row>
    <row r="155" spans="1:5" ht="39" customHeight="1">
      <c r="A155" s="30" t="s">
        <v>12</v>
      </c>
      <c r="B155" s="112" t="s">
        <v>420</v>
      </c>
      <c r="C155" s="53" t="s">
        <v>397</v>
      </c>
      <c r="D155" s="186" t="s">
        <v>398</v>
      </c>
      <c r="E155" s="17">
        <v>868.8</v>
      </c>
    </row>
    <row r="156" spans="1:5" ht="17.25" customHeight="1">
      <c r="A156" s="18" t="s">
        <v>46</v>
      </c>
      <c r="B156" s="112" t="s">
        <v>141</v>
      </c>
      <c r="C156" s="18"/>
      <c r="D156" s="260" t="s">
        <v>140</v>
      </c>
      <c r="E156" s="261">
        <f>E157+E158</f>
        <v>823.4</v>
      </c>
    </row>
    <row r="157" spans="1:5" ht="24" customHeight="1">
      <c r="A157" s="18" t="s">
        <v>46</v>
      </c>
      <c r="B157" s="112" t="s">
        <v>141</v>
      </c>
      <c r="C157" s="18" t="s">
        <v>60</v>
      </c>
      <c r="D157" s="86" t="s">
        <v>90</v>
      </c>
      <c r="E157" s="17">
        <v>823.4</v>
      </c>
    </row>
    <row r="158" spans="1:5" ht="15.75" customHeight="1">
      <c r="A158" s="18" t="s">
        <v>46</v>
      </c>
      <c r="B158" s="112" t="s">
        <v>141</v>
      </c>
      <c r="C158" s="18" t="s">
        <v>366</v>
      </c>
      <c r="D158" s="142" t="s">
        <v>367</v>
      </c>
      <c r="E158" s="17">
        <v>0</v>
      </c>
    </row>
    <row r="159" spans="1:5" ht="15.75" customHeight="1">
      <c r="A159" s="18" t="s">
        <v>46</v>
      </c>
      <c r="B159" s="112" t="s">
        <v>178</v>
      </c>
      <c r="C159" s="18"/>
      <c r="D159" s="120" t="s">
        <v>177</v>
      </c>
      <c r="E159" s="115">
        <f t="shared" ref="E159" si="33">E160</f>
        <v>0</v>
      </c>
    </row>
    <row r="160" spans="1:5" ht="25.5" customHeight="1">
      <c r="A160" s="18" t="s">
        <v>46</v>
      </c>
      <c r="B160" s="112" t="s">
        <v>178</v>
      </c>
      <c r="C160" s="18" t="s">
        <v>60</v>
      </c>
      <c r="D160" s="86" t="s">
        <v>90</v>
      </c>
      <c r="E160" s="70">
        <v>0</v>
      </c>
    </row>
    <row r="161" spans="1:5" ht="25.5" customHeight="1">
      <c r="A161" s="18" t="s">
        <v>46</v>
      </c>
      <c r="B161" s="232">
        <v>9090000010</v>
      </c>
      <c r="C161" s="18"/>
      <c r="D161" s="313" t="s">
        <v>556</v>
      </c>
      <c r="E161" s="296">
        <f>E162</f>
        <v>285.60000000000002</v>
      </c>
    </row>
    <row r="162" spans="1:5" ht="25.5" customHeight="1">
      <c r="A162" s="18" t="s">
        <v>46</v>
      </c>
      <c r="B162" s="232">
        <v>9090000010</v>
      </c>
      <c r="C162" s="18" t="s">
        <v>60</v>
      </c>
      <c r="D162" s="86" t="s">
        <v>90</v>
      </c>
      <c r="E162" s="70">
        <v>285.60000000000002</v>
      </c>
    </row>
    <row r="163" spans="1:5" ht="27" customHeight="1">
      <c r="A163" s="91" t="s">
        <v>81</v>
      </c>
      <c r="B163" s="148" t="s">
        <v>142</v>
      </c>
      <c r="C163" s="144"/>
      <c r="D163" s="108" t="s">
        <v>391</v>
      </c>
      <c r="E163" s="116">
        <f>E164</f>
        <v>211</v>
      </c>
    </row>
    <row r="164" spans="1:5" ht="25.5" customHeight="1">
      <c r="A164" s="18" t="s">
        <v>81</v>
      </c>
      <c r="B164" s="112" t="s">
        <v>142</v>
      </c>
      <c r="C164" s="53" t="s">
        <v>60</v>
      </c>
      <c r="D164" s="19" t="s">
        <v>59</v>
      </c>
      <c r="E164" s="17">
        <v>211</v>
      </c>
    </row>
    <row r="165" spans="1:5" s="1" customFormat="1" ht="28.5" customHeight="1">
      <c r="A165" s="18" t="s">
        <v>81</v>
      </c>
      <c r="B165" s="112" t="s">
        <v>406</v>
      </c>
      <c r="C165" s="53"/>
      <c r="D165" s="108" t="s">
        <v>392</v>
      </c>
      <c r="E165" s="115">
        <f t="shared" ref="E165" si="34">E166</f>
        <v>2</v>
      </c>
    </row>
    <row r="166" spans="1:5" s="11" customFormat="1" ht="23.25" customHeight="1">
      <c r="A166" s="18" t="s">
        <v>81</v>
      </c>
      <c r="B166" s="112" t="s">
        <v>406</v>
      </c>
      <c r="C166" s="53" t="s">
        <v>60</v>
      </c>
      <c r="D166" s="19" t="s">
        <v>59</v>
      </c>
      <c r="E166" s="17">
        <v>2</v>
      </c>
    </row>
    <row r="167" spans="1:5" s="11" customFormat="1">
      <c r="A167" s="18"/>
      <c r="B167" s="18"/>
      <c r="C167" s="30"/>
      <c r="D167" s="19"/>
      <c r="E167" s="17"/>
    </row>
    <row r="168" spans="1:5" s="11" customFormat="1" ht="27.75" customHeight="1">
      <c r="A168" s="66">
        <v>872</v>
      </c>
      <c r="B168" s="322" t="s">
        <v>41</v>
      </c>
      <c r="C168" s="322"/>
      <c r="D168" s="322"/>
      <c r="E168" s="36">
        <f>E169+E177+E190+E180+E182+E184+E186+E188+E192+E194+E196+E198+E200+E202+E204+E206+E208+E210+E212+E214+E216+E218+E236+E238+E220+E222+E240+E242+E244+E246+E224+E226+E228+E230+E232+E234+E248+E250+E252+E254+E256+E258+E260+E263+E266+E268+E270+E272+E274+E276+E278+E280+E282+E284</f>
        <v>110669.90000000001</v>
      </c>
    </row>
    <row r="169" spans="1:5" s="11" customFormat="1" ht="30.75" customHeight="1">
      <c r="A169" s="40" t="s">
        <v>96</v>
      </c>
      <c r="B169" s="145" t="s">
        <v>104</v>
      </c>
      <c r="C169" s="15"/>
      <c r="D169" s="108" t="s">
        <v>431</v>
      </c>
      <c r="E169" s="117">
        <f t="shared" ref="E169" si="35">E170+E171+E172+E173+E174+E175+E176</f>
        <v>4645</v>
      </c>
    </row>
    <row r="170" spans="1:5" s="11" customFormat="1" ht="17.25" customHeight="1">
      <c r="A170" s="18" t="s">
        <v>96</v>
      </c>
      <c r="B170" s="145" t="s">
        <v>104</v>
      </c>
      <c r="C170" s="18" t="s">
        <v>57</v>
      </c>
      <c r="D170" s="87" t="s">
        <v>182</v>
      </c>
      <c r="E170" s="17">
        <v>2772</v>
      </c>
    </row>
    <row r="171" spans="1:5" s="11" customFormat="1" ht="25.5">
      <c r="A171" s="18" t="s">
        <v>96</v>
      </c>
      <c r="B171" s="145" t="s">
        <v>104</v>
      </c>
      <c r="C171" s="18" t="s">
        <v>58</v>
      </c>
      <c r="D171" s="86" t="s">
        <v>92</v>
      </c>
      <c r="E171" s="17">
        <v>483</v>
      </c>
    </row>
    <row r="172" spans="1:5" s="11" customFormat="1" ht="38.25">
      <c r="A172" s="18" t="s">
        <v>96</v>
      </c>
      <c r="B172" s="145" t="s">
        <v>104</v>
      </c>
      <c r="C172" s="18" t="s">
        <v>180</v>
      </c>
      <c r="D172" s="86" t="s">
        <v>181</v>
      </c>
      <c r="E172" s="17">
        <v>837</v>
      </c>
    </row>
    <row r="173" spans="1:5" s="3" customFormat="1" ht="25.5">
      <c r="A173" s="18" t="s">
        <v>96</v>
      </c>
      <c r="B173" s="145" t="s">
        <v>104</v>
      </c>
      <c r="C173" s="18" t="s">
        <v>60</v>
      </c>
      <c r="D173" s="86" t="s">
        <v>90</v>
      </c>
      <c r="E173" s="17">
        <v>470</v>
      </c>
    </row>
    <row r="174" spans="1:5" s="3" customFormat="1">
      <c r="A174" s="18" t="s">
        <v>96</v>
      </c>
      <c r="B174" s="145" t="s">
        <v>104</v>
      </c>
      <c r="C174" s="241" t="s">
        <v>453</v>
      </c>
      <c r="D174" s="86" t="s">
        <v>454</v>
      </c>
      <c r="E174" s="17">
        <v>80</v>
      </c>
    </row>
    <row r="175" spans="1:5" s="3" customFormat="1" ht="19.5" customHeight="1">
      <c r="A175" s="18" t="s">
        <v>96</v>
      </c>
      <c r="B175" s="145" t="s">
        <v>104</v>
      </c>
      <c r="C175" s="18" t="s">
        <v>65</v>
      </c>
      <c r="D175" s="20" t="s">
        <v>66</v>
      </c>
      <c r="E175" s="17">
        <v>2</v>
      </c>
    </row>
    <row r="176" spans="1:5" s="3" customFormat="1">
      <c r="A176" s="18" t="s">
        <v>96</v>
      </c>
      <c r="B176" s="145" t="s">
        <v>104</v>
      </c>
      <c r="C176" s="18" t="s">
        <v>366</v>
      </c>
      <c r="D176" s="142" t="s">
        <v>367</v>
      </c>
      <c r="E176" s="17">
        <v>1</v>
      </c>
    </row>
    <row r="177" spans="1:5" s="3" customFormat="1" ht="49.5" customHeight="1">
      <c r="A177" s="18" t="s">
        <v>96</v>
      </c>
      <c r="B177" s="145" t="s">
        <v>562</v>
      </c>
      <c r="C177" s="18"/>
      <c r="D177" s="298" t="s">
        <v>561</v>
      </c>
      <c r="E177" s="196">
        <f>E178+E179</f>
        <v>39.599999999999994</v>
      </c>
    </row>
    <row r="178" spans="1:5" s="3" customFormat="1" ht="23.25" customHeight="1">
      <c r="A178" s="18" t="s">
        <v>96</v>
      </c>
      <c r="B178" s="145" t="s">
        <v>562</v>
      </c>
      <c r="C178" s="18" t="s">
        <v>57</v>
      </c>
      <c r="D178" s="87" t="s">
        <v>182</v>
      </c>
      <c r="E178" s="17">
        <v>30.4</v>
      </c>
    </row>
    <row r="179" spans="1:5" s="3" customFormat="1" ht="30.75" customHeight="1">
      <c r="A179" s="18" t="s">
        <v>96</v>
      </c>
      <c r="B179" s="145" t="s">
        <v>562</v>
      </c>
      <c r="C179" s="18" t="s">
        <v>180</v>
      </c>
      <c r="D179" s="86" t="s">
        <v>181</v>
      </c>
      <c r="E179" s="17">
        <v>9.1999999999999993</v>
      </c>
    </row>
    <row r="180" spans="1:5" s="3" customFormat="1" ht="26.25" hidden="1" customHeight="1">
      <c r="A180" s="91" t="s">
        <v>39</v>
      </c>
      <c r="B180" s="148" t="s">
        <v>145</v>
      </c>
      <c r="C180" s="91"/>
      <c r="D180" s="108" t="s">
        <v>143</v>
      </c>
      <c r="E180" s="299">
        <f t="shared" ref="E180" si="36">E181</f>
        <v>0</v>
      </c>
    </row>
    <row r="181" spans="1:5" s="3" customFormat="1" ht="15.75" hidden="1" customHeight="1">
      <c r="A181" s="18" t="s">
        <v>39</v>
      </c>
      <c r="B181" s="112" t="s">
        <v>145</v>
      </c>
      <c r="C181" s="18" t="s">
        <v>61</v>
      </c>
      <c r="D181" s="20" t="s">
        <v>62</v>
      </c>
      <c r="E181" s="17">
        <v>0</v>
      </c>
    </row>
    <row r="182" spans="1:5" s="3" customFormat="1" ht="25.5" hidden="1" customHeight="1">
      <c r="A182" s="18" t="s">
        <v>39</v>
      </c>
      <c r="B182" s="112" t="s">
        <v>144</v>
      </c>
      <c r="C182" s="18"/>
      <c r="D182" s="108" t="s">
        <v>105</v>
      </c>
      <c r="E182" s="182">
        <f t="shared" ref="E182" si="37">E183</f>
        <v>0</v>
      </c>
    </row>
    <row r="183" spans="1:5" s="3" customFormat="1" ht="16.5" hidden="1" customHeight="1">
      <c r="A183" s="18" t="s">
        <v>39</v>
      </c>
      <c r="B183" s="112" t="s">
        <v>144</v>
      </c>
      <c r="C183" s="18" t="s">
        <v>61</v>
      </c>
      <c r="D183" s="20" t="s">
        <v>62</v>
      </c>
      <c r="E183" s="17">
        <v>0</v>
      </c>
    </row>
    <row r="184" spans="1:5" s="3" customFormat="1" ht="16.5" customHeight="1">
      <c r="A184" s="18" t="s">
        <v>49</v>
      </c>
      <c r="B184" s="232">
        <v>9090000010</v>
      </c>
      <c r="C184" s="18"/>
      <c r="D184" s="313" t="s">
        <v>556</v>
      </c>
      <c r="E184" s="196">
        <f>E185</f>
        <v>405</v>
      </c>
    </row>
    <row r="185" spans="1:5" s="3" customFormat="1" ht="16.5" customHeight="1">
      <c r="A185" s="18" t="s">
        <v>49</v>
      </c>
      <c r="B185" s="232">
        <v>9090000010</v>
      </c>
      <c r="C185" s="88" t="s">
        <v>69</v>
      </c>
      <c r="D185" s="64" t="s">
        <v>71</v>
      </c>
      <c r="E185" s="17">
        <v>405</v>
      </c>
    </row>
    <row r="186" spans="1:5" s="12" customFormat="1" ht="24.75" customHeight="1">
      <c r="A186" s="74" t="s">
        <v>51</v>
      </c>
      <c r="B186" s="231" t="s">
        <v>147</v>
      </c>
      <c r="C186" s="239"/>
      <c r="D186" s="108" t="s">
        <v>146</v>
      </c>
      <c r="E186" s="118">
        <f t="shared" ref="E186" si="38">E187</f>
        <v>517</v>
      </c>
    </row>
    <row r="187" spans="1:5" s="12" customFormat="1" ht="15.75" customHeight="1">
      <c r="A187" s="21" t="s">
        <v>51</v>
      </c>
      <c r="B187" s="231" t="s">
        <v>147</v>
      </c>
      <c r="C187" s="18" t="s">
        <v>63</v>
      </c>
      <c r="D187" s="20" t="s">
        <v>64</v>
      </c>
      <c r="E187" s="17">
        <v>517</v>
      </c>
    </row>
    <row r="188" spans="1:5" s="12" customFormat="1" ht="29.25" customHeight="1">
      <c r="A188" s="83" t="s">
        <v>42</v>
      </c>
      <c r="B188" s="112" t="s">
        <v>123</v>
      </c>
      <c r="C188" s="240"/>
      <c r="D188" s="108" t="s">
        <v>122</v>
      </c>
      <c r="E188" s="117">
        <f t="shared" ref="E188" si="39">E189</f>
        <v>241</v>
      </c>
    </row>
    <row r="189" spans="1:5" s="12" customFormat="1" ht="18" customHeight="1">
      <c r="A189" s="88" t="s">
        <v>42</v>
      </c>
      <c r="B189" s="112" t="s">
        <v>123</v>
      </c>
      <c r="C189" s="88" t="s">
        <v>69</v>
      </c>
      <c r="D189" s="64" t="s">
        <v>71</v>
      </c>
      <c r="E189" s="17">
        <v>241</v>
      </c>
    </row>
    <row r="190" spans="1:5" s="12" customFormat="1" ht="16.5" customHeight="1">
      <c r="A190" s="40" t="s">
        <v>403</v>
      </c>
      <c r="B190" s="112" t="s">
        <v>409</v>
      </c>
      <c r="C190" s="88"/>
      <c r="D190" s="187" t="s">
        <v>404</v>
      </c>
      <c r="E190" s="285">
        <f t="shared" ref="E190" si="40">E191</f>
        <v>120</v>
      </c>
    </row>
    <row r="191" spans="1:5" s="12" customFormat="1" ht="27" customHeight="1">
      <c r="A191" s="88" t="s">
        <v>403</v>
      </c>
      <c r="B191" s="112" t="s">
        <v>409</v>
      </c>
      <c r="C191" s="88" t="s">
        <v>436</v>
      </c>
      <c r="D191" s="33" t="s">
        <v>437</v>
      </c>
      <c r="E191" s="17">
        <v>120</v>
      </c>
    </row>
    <row r="192" spans="1:5" s="12" customFormat="1" ht="21.75" customHeight="1">
      <c r="A192" s="40" t="s">
        <v>34</v>
      </c>
      <c r="B192" s="112" t="s">
        <v>426</v>
      </c>
      <c r="C192" s="88"/>
      <c r="D192" s="108" t="s">
        <v>425</v>
      </c>
      <c r="E192" s="285">
        <f t="shared" ref="E192" si="41">E193</f>
        <v>108</v>
      </c>
    </row>
    <row r="193" spans="1:5" s="12" customFormat="1" ht="36" customHeight="1">
      <c r="A193" s="40" t="s">
        <v>34</v>
      </c>
      <c r="B193" s="112" t="s">
        <v>426</v>
      </c>
      <c r="C193" s="23" t="s">
        <v>68</v>
      </c>
      <c r="D193" s="151" t="s">
        <v>70</v>
      </c>
      <c r="E193" s="17">
        <v>108</v>
      </c>
    </row>
    <row r="194" spans="1:5" s="12" customFormat="1" ht="27.75" hidden="1" customHeight="1">
      <c r="A194" s="88" t="s">
        <v>40</v>
      </c>
      <c r="B194" s="112" t="s">
        <v>130</v>
      </c>
      <c r="C194" s="30"/>
      <c r="D194" s="108" t="s">
        <v>129</v>
      </c>
      <c r="E194" s="285">
        <f t="shared" ref="E194" si="42">E195</f>
        <v>0</v>
      </c>
    </row>
    <row r="195" spans="1:5" s="12" customFormat="1" ht="39.75" hidden="1" customHeight="1">
      <c r="A195" s="88" t="s">
        <v>40</v>
      </c>
      <c r="B195" s="112" t="s">
        <v>130</v>
      </c>
      <c r="C195" s="53" t="s">
        <v>68</v>
      </c>
      <c r="D195" s="151" t="s">
        <v>70</v>
      </c>
      <c r="E195" s="17">
        <v>0</v>
      </c>
    </row>
    <row r="196" spans="1:5" s="12" customFormat="1" ht="49.5" hidden="1" customHeight="1">
      <c r="A196" s="30" t="s">
        <v>389</v>
      </c>
      <c r="B196" s="112" t="s">
        <v>445</v>
      </c>
      <c r="C196" s="30"/>
      <c r="D196" s="172" t="s">
        <v>422</v>
      </c>
      <c r="E196" s="285">
        <f t="shared" ref="E196" si="43">E197</f>
        <v>0</v>
      </c>
    </row>
    <row r="197" spans="1:5" s="11" customFormat="1" ht="28.5" hidden="1" customHeight="1">
      <c r="A197" s="30" t="s">
        <v>389</v>
      </c>
      <c r="B197" s="112" t="s">
        <v>445</v>
      </c>
      <c r="C197" s="30" t="s">
        <v>436</v>
      </c>
      <c r="D197" s="33" t="s">
        <v>437</v>
      </c>
      <c r="E197" s="17">
        <v>0</v>
      </c>
    </row>
    <row r="198" spans="1:5" s="11" customFormat="1" ht="48" customHeight="1">
      <c r="A198" s="30" t="s">
        <v>389</v>
      </c>
      <c r="B198" s="112" t="s">
        <v>444</v>
      </c>
      <c r="C198" s="30"/>
      <c r="D198" s="203" t="s">
        <v>423</v>
      </c>
      <c r="E198" s="285">
        <f t="shared" ref="E198" si="44">E199</f>
        <v>255</v>
      </c>
    </row>
    <row r="199" spans="1:5" s="11" customFormat="1" ht="27.75" customHeight="1">
      <c r="A199" s="30" t="s">
        <v>389</v>
      </c>
      <c r="B199" s="112" t="s">
        <v>444</v>
      </c>
      <c r="C199" s="30" t="s">
        <v>436</v>
      </c>
      <c r="D199" s="33" t="s">
        <v>437</v>
      </c>
      <c r="E199" s="17">
        <v>255</v>
      </c>
    </row>
    <row r="200" spans="1:5" s="11" customFormat="1" ht="27.75" customHeight="1">
      <c r="A200" s="30" t="s">
        <v>389</v>
      </c>
      <c r="B200" s="112" t="s">
        <v>542</v>
      </c>
      <c r="C200" s="30"/>
      <c r="D200" s="293" t="s">
        <v>543</v>
      </c>
      <c r="E200" s="196">
        <f>E201</f>
        <v>290</v>
      </c>
    </row>
    <row r="201" spans="1:5" s="11" customFormat="1" ht="22.5" customHeight="1">
      <c r="A201" s="30" t="s">
        <v>389</v>
      </c>
      <c r="B201" s="112" t="s">
        <v>542</v>
      </c>
      <c r="C201" s="30" t="s">
        <v>94</v>
      </c>
      <c r="D201" s="33" t="s">
        <v>95</v>
      </c>
      <c r="E201" s="17">
        <v>290</v>
      </c>
    </row>
    <row r="202" spans="1:5" s="11" customFormat="1" ht="27.75" customHeight="1">
      <c r="A202" s="40" t="s">
        <v>519</v>
      </c>
      <c r="B202" s="112" t="s">
        <v>520</v>
      </c>
      <c r="C202" s="30"/>
      <c r="D202" s="284" t="s">
        <v>521</v>
      </c>
      <c r="E202" s="285">
        <f>E203</f>
        <v>68.5</v>
      </c>
    </row>
    <row r="203" spans="1:5" s="11" customFormat="1" ht="27.75" customHeight="1">
      <c r="A203" s="30" t="s">
        <v>519</v>
      </c>
      <c r="B203" s="112" t="s">
        <v>520</v>
      </c>
      <c r="C203" s="53" t="s">
        <v>94</v>
      </c>
      <c r="D203" s="33" t="s">
        <v>95</v>
      </c>
      <c r="E203" s="17">
        <v>68.5</v>
      </c>
    </row>
    <row r="204" spans="1:5" s="11" customFormat="1" ht="54" customHeight="1">
      <c r="A204" s="74" t="s">
        <v>5</v>
      </c>
      <c r="B204" s="231" t="s">
        <v>149</v>
      </c>
      <c r="C204" s="144"/>
      <c r="D204" s="108" t="s">
        <v>148</v>
      </c>
      <c r="E204" s="118">
        <f t="shared" ref="E204" si="45">E205</f>
        <v>5215</v>
      </c>
    </row>
    <row r="205" spans="1:5" s="11" customFormat="1" ht="38.25" customHeight="1">
      <c r="A205" s="53" t="s">
        <v>5</v>
      </c>
      <c r="B205" s="145" t="s">
        <v>149</v>
      </c>
      <c r="C205" s="53" t="s">
        <v>68</v>
      </c>
      <c r="D205" s="86" t="s">
        <v>70</v>
      </c>
      <c r="E205" s="17">
        <v>5215</v>
      </c>
    </row>
    <row r="206" spans="1:5" s="11" customFormat="1" ht="62.25" customHeight="1">
      <c r="A206" s="53" t="s">
        <v>5</v>
      </c>
      <c r="B206" s="145" t="s">
        <v>151</v>
      </c>
      <c r="C206" s="53"/>
      <c r="D206" s="108" t="s">
        <v>150</v>
      </c>
      <c r="E206" s="117">
        <f t="shared" ref="E206" si="46">E207</f>
        <v>69.900000000000006</v>
      </c>
    </row>
    <row r="207" spans="1:5" s="11" customFormat="1" ht="40.5" customHeight="1">
      <c r="A207" s="53" t="s">
        <v>5</v>
      </c>
      <c r="B207" s="145" t="s">
        <v>151</v>
      </c>
      <c r="C207" s="53" t="s">
        <v>68</v>
      </c>
      <c r="D207" s="86" t="s">
        <v>70</v>
      </c>
      <c r="E207" s="17">
        <v>69.900000000000006</v>
      </c>
    </row>
    <row r="208" spans="1:5" s="11" customFormat="1" ht="23.25" customHeight="1">
      <c r="A208" s="107" t="s">
        <v>5</v>
      </c>
      <c r="B208" s="148" t="s">
        <v>194</v>
      </c>
      <c r="C208" s="144"/>
      <c r="D208" s="108" t="s">
        <v>154</v>
      </c>
      <c r="E208" s="118">
        <f t="shared" ref="E208" si="47">E209</f>
        <v>8694</v>
      </c>
    </row>
    <row r="209" spans="1:5" s="12" customFormat="1" ht="38.25">
      <c r="A209" s="53" t="s">
        <v>5</v>
      </c>
      <c r="B209" s="148" t="s">
        <v>194</v>
      </c>
      <c r="C209" s="53" t="s">
        <v>68</v>
      </c>
      <c r="D209" s="86" t="s">
        <v>70</v>
      </c>
      <c r="E209" s="17">
        <v>8694</v>
      </c>
    </row>
    <row r="210" spans="1:5" s="12" customFormat="1" ht="43.5" customHeight="1">
      <c r="A210" s="54" t="s">
        <v>5</v>
      </c>
      <c r="B210" s="112" t="s">
        <v>156</v>
      </c>
      <c r="C210" s="53"/>
      <c r="D210" s="108" t="s">
        <v>155</v>
      </c>
      <c r="E210" s="117">
        <f t="shared" ref="E210" si="48">E211</f>
        <v>194</v>
      </c>
    </row>
    <row r="211" spans="1:5" s="12" customFormat="1" ht="21.75" customHeight="1">
      <c r="A211" s="53" t="s">
        <v>5</v>
      </c>
      <c r="B211" s="112" t="s">
        <v>156</v>
      </c>
      <c r="C211" s="53" t="s">
        <v>69</v>
      </c>
      <c r="D211" s="64" t="s">
        <v>71</v>
      </c>
      <c r="E211" s="17">
        <v>194</v>
      </c>
    </row>
    <row r="212" spans="1:5" s="12" customFormat="1" ht="25.5" customHeight="1">
      <c r="A212" s="144" t="s">
        <v>5</v>
      </c>
      <c r="B212" s="145" t="s">
        <v>564</v>
      </c>
      <c r="C212" s="144"/>
      <c r="D212" s="108" t="s">
        <v>565</v>
      </c>
      <c r="E212" s="196">
        <f>E213</f>
        <v>267.39999999999998</v>
      </c>
    </row>
    <row r="213" spans="1:5" s="12" customFormat="1" ht="38.25" customHeight="1">
      <c r="A213" s="144" t="s">
        <v>5</v>
      </c>
      <c r="B213" s="145" t="s">
        <v>564</v>
      </c>
      <c r="C213" s="144" t="s">
        <v>68</v>
      </c>
      <c r="D213" s="86" t="s">
        <v>70</v>
      </c>
      <c r="E213" s="17">
        <v>267.39999999999998</v>
      </c>
    </row>
    <row r="214" spans="1:5" s="12" customFormat="1" ht="53.25" customHeight="1">
      <c r="A214" s="204" t="s">
        <v>10</v>
      </c>
      <c r="B214" s="148" t="s">
        <v>158</v>
      </c>
      <c r="C214" s="94"/>
      <c r="D214" s="108" t="s">
        <v>157</v>
      </c>
      <c r="E214" s="118">
        <f t="shared" ref="E214" si="49">E215</f>
        <v>14279</v>
      </c>
    </row>
    <row r="215" spans="1:5" s="12" customFormat="1" ht="42.75" customHeight="1">
      <c r="A215" s="54" t="s">
        <v>10</v>
      </c>
      <c r="B215" s="148" t="s">
        <v>158</v>
      </c>
      <c r="C215" s="53" t="s">
        <v>68</v>
      </c>
      <c r="D215" s="86" t="s">
        <v>70</v>
      </c>
      <c r="E215" s="184">
        <v>14279</v>
      </c>
    </row>
    <row r="216" spans="1:5" s="12" customFormat="1" ht="28.5" customHeight="1">
      <c r="A216" s="54" t="s">
        <v>10</v>
      </c>
      <c r="B216" s="148" t="s">
        <v>428</v>
      </c>
      <c r="C216" s="53"/>
      <c r="D216" s="185" t="s">
        <v>429</v>
      </c>
      <c r="E216" s="209">
        <f t="shared" ref="E216" si="50">E217</f>
        <v>317</v>
      </c>
    </row>
    <row r="217" spans="1:5" s="12" customFormat="1" ht="25.5" customHeight="1">
      <c r="A217" s="54" t="s">
        <v>10</v>
      </c>
      <c r="B217" s="148" t="s">
        <v>428</v>
      </c>
      <c r="C217" s="53" t="s">
        <v>68</v>
      </c>
      <c r="D217" s="86" t="s">
        <v>70</v>
      </c>
      <c r="E217" s="184">
        <v>317</v>
      </c>
    </row>
    <row r="218" spans="1:5" s="12" customFormat="1" ht="68.25" customHeight="1">
      <c r="A218" s="54" t="s">
        <v>10</v>
      </c>
      <c r="B218" s="112" t="s">
        <v>160</v>
      </c>
      <c r="C218" s="54"/>
      <c r="D218" s="113" t="s">
        <v>159</v>
      </c>
      <c r="E218" s="117">
        <f t="shared" ref="E218" si="51">E219</f>
        <v>33212.6</v>
      </c>
    </row>
    <row r="219" spans="1:5" s="12" customFormat="1" ht="38.25" customHeight="1">
      <c r="A219" s="54" t="s">
        <v>10</v>
      </c>
      <c r="B219" s="112" t="s">
        <v>160</v>
      </c>
      <c r="C219" s="53" t="s">
        <v>68</v>
      </c>
      <c r="D219" s="86" t="s">
        <v>70</v>
      </c>
      <c r="E219" s="17">
        <v>33212.6</v>
      </c>
    </row>
    <row r="220" spans="1:5" s="12" customFormat="1" ht="39" customHeight="1">
      <c r="A220" s="89" t="s">
        <v>10</v>
      </c>
      <c r="B220" s="112" t="s">
        <v>162</v>
      </c>
      <c r="C220" s="213"/>
      <c r="D220" s="108" t="s">
        <v>161</v>
      </c>
      <c r="E220" s="117">
        <f t="shared" ref="E220" si="52">E221</f>
        <v>378</v>
      </c>
    </row>
    <row r="221" spans="1:5" s="12" customFormat="1" ht="40.5" customHeight="1">
      <c r="A221" s="213" t="s">
        <v>10</v>
      </c>
      <c r="B221" s="112" t="s">
        <v>162</v>
      </c>
      <c r="C221" s="21" t="s">
        <v>68</v>
      </c>
      <c r="D221" s="86" t="s">
        <v>70</v>
      </c>
      <c r="E221" s="17">
        <v>378</v>
      </c>
    </row>
    <row r="222" spans="1:5" s="12" customFormat="1" ht="42" customHeight="1">
      <c r="A222" s="213" t="s">
        <v>10</v>
      </c>
      <c r="B222" s="112" t="s">
        <v>434</v>
      </c>
      <c r="C222" s="213"/>
      <c r="D222" s="108" t="s">
        <v>408</v>
      </c>
      <c r="E222" s="285">
        <f t="shared" ref="E222" si="53">E223</f>
        <v>2896.5</v>
      </c>
    </row>
    <row r="223" spans="1:5" s="12" customFormat="1" ht="18" customHeight="1">
      <c r="A223" s="213" t="s">
        <v>10</v>
      </c>
      <c r="B223" s="112" t="s">
        <v>434</v>
      </c>
      <c r="C223" s="53" t="s">
        <v>69</v>
      </c>
      <c r="D223" s="64" t="s">
        <v>71</v>
      </c>
      <c r="E223" s="17">
        <v>2896.5</v>
      </c>
    </row>
    <row r="224" spans="1:5" s="12" customFormat="1" ht="23.25" customHeight="1">
      <c r="A224" s="88" t="s">
        <v>10</v>
      </c>
      <c r="B224" s="112" t="s">
        <v>167</v>
      </c>
      <c r="C224" s="21"/>
      <c r="D224" s="108" t="s">
        <v>166</v>
      </c>
      <c r="E224" s="117">
        <f t="shared" ref="E224" si="54">E225</f>
        <v>958.4</v>
      </c>
    </row>
    <row r="225" spans="1:7" s="12" customFormat="1" ht="27.75" customHeight="1">
      <c r="A225" s="54" t="s">
        <v>10</v>
      </c>
      <c r="B225" s="112" t="s">
        <v>167</v>
      </c>
      <c r="C225" s="53" t="s">
        <v>68</v>
      </c>
      <c r="D225" s="86" t="s">
        <v>70</v>
      </c>
      <c r="E225" s="17">
        <v>958.4</v>
      </c>
    </row>
    <row r="226" spans="1:7" s="12" customFormat="1" ht="23.25" customHeight="1">
      <c r="A226" s="54" t="s">
        <v>10</v>
      </c>
      <c r="B226" s="112" t="s">
        <v>168</v>
      </c>
      <c r="C226" s="53"/>
      <c r="D226" s="108" t="s">
        <v>155</v>
      </c>
      <c r="E226" s="117">
        <f t="shared" ref="E226" si="55">E227</f>
        <v>640.9</v>
      </c>
    </row>
    <row r="227" spans="1:7" s="12" customFormat="1" ht="17.25" customHeight="1">
      <c r="A227" s="53" t="s">
        <v>10</v>
      </c>
      <c r="B227" s="112" t="s">
        <v>168</v>
      </c>
      <c r="C227" s="53" t="s">
        <v>69</v>
      </c>
      <c r="D227" s="64" t="s">
        <v>71</v>
      </c>
      <c r="E227" s="17">
        <v>640.9</v>
      </c>
    </row>
    <row r="228" spans="1:7" s="12" customFormat="1" ht="29.25" customHeight="1">
      <c r="A228" s="213" t="s">
        <v>10</v>
      </c>
      <c r="B228" s="112" t="s">
        <v>394</v>
      </c>
      <c r="C228" s="213"/>
      <c r="D228" s="108" t="s">
        <v>393</v>
      </c>
      <c r="E228" s="285">
        <f t="shared" ref="E228" si="56">E229</f>
        <v>200</v>
      </c>
    </row>
    <row r="229" spans="1:7" s="12" customFormat="1" ht="14.25" customHeight="1">
      <c r="A229" s="213" t="s">
        <v>10</v>
      </c>
      <c r="B229" s="112" t="s">
        <v>394</v>
      </c>
      <c r="C229" s="53" t="s">
        <v>69</v>
      </c>
      <c r="D229" s="64" t="s">
        <v>71</v>
      </c>
      <c r="E229" s="17">
        <v>200</v>
      </c>
    </row>
    <row r="230" spans="1:7" s="12" customFormat="1" ht="37.5" customHeight="1">
      <c r="A230" s="54" t="s">
        <v>10</v>
      </c>
      <c r="B230" s="112" t="s">
        <v>416</v>
      </c>
      <c r="C230" s="53"/>
      <c r="D230" s="215" t="s">
        <v>417</v>
      </c>
      <c r="E230" s="182">
        <f t="shared" ref="E230" si="57">E231</f>
        <v>2444</v>
      </c>
    </row>
    <row r="231" spans="1:7" s="13" customFormat="1" ht="24.75" customHeight="1">
      <c r="A231" s="54" t="s">
        <v>10</v>
      </c>
      <c r="B231" s="112" t="s">
        <v>416</v>
      </c>
      <c r="C231" s="53" t="s">
        <v>69</v>
      </c>
      <c r="D231" s="64" t="s">
        <v>71</v>
      </c>
      <c r="E231" s="17">
        <v>2444</v>
      </c>
    </row>
    <row r="232" spans="1:7" s="13" customFormat="1" ht="17.25" customHeight="1">
      <c r="A232" s="54" t="s">
        <v>10</v>
      </c>
      <c r="B232" s="112" t="s">
        <v>573</v>
      </c>
      <c r="C232" s="53"/>
      <c r="D232" s="217" t="s">
        <v>574</v>
      </c>
      <c r="E232" s="196">
        <f>E233</f>
        <v>116.8</v>
      </c>
    </row>
    <row r="233" spans="1:7" s="13" customFormat="1" ht="17.25" customHeight="1">
      <c r="A233" s="54" t="s">
        <v>10</v>
      </c>
      <c r="B233" s="112" t="s">
        <v>573</v>
      </c>
      <c r="C233" s="53" t="s">
        <v>69</v>
      </c>
      <c r="D233" s="64" t="s">
        <v>71</v>
      </c>
      <c r="E233" s="17">
        <v>116.8</v>
      </c>
    </row>
    <row r="234" spans="1:7" s="13" customFormat="1" ht="38.25" customHeight="1">
      <c r="A234" s="54" t="s">
        <v>10</v>
      </c>
      <c r="B234" s="112" t="s">
        <v>576</v>
      </c>
      <c r="C234" s="53"/>
      <c r="D234" s="215" t="s">
        <v>577</v>
      </c>
      <c r="E234" s="196">
        <f>E235</f>
        <v>81.099999999999994</v>
      </c>
    </row>
    <row r="235" spans="1:7" s="13" customFormat="1" ht="17.25" customHeight="1">
      <c r="A235" s="54" t="s">
        <v>10</v>
      </c>
      <c r="B235" s="112" t="s">
        <v>576</v>
      </c>
      <c r="C235" s="53" t="s">
        <v>69</v>
      </c>
      <c r="D235" s="64" t="s">
        <v>71</v>
      </c>
      <c r="E235" s="17">
        <v>81.099999999999994</v>
      </c>
    </row>
    <row r="236" spans="1:7" s="12" customFormat="1" ht="48.75" customHeight="1">
      <c r="A236" s="74" t="s">
        <v>369</v>
      </c>
      <c r="B236" s="148" t="s">
        <v>188</v>
      </c>
      <c r="C236" s="107"/>
      <c r="D236" s="108" t="s">
        <v>189</v>
      </c>
      <c r="E236" s="118">
        <f t="shared" ref="E236" si="58">E237</f>
        <v>8679</v>
      </c>
    </row>
    <row r="237" spans="1:7" s="12" customFormat="1" ht="42" customHeight="1">
      <c r="A237" s="54" t="s">
        <v>369</v>
      </c>
      <c r="B237" s="112" t="s">
        <v>188</v>
      </c>
      <c r="C237" s="54" t="s">
        <v>68</v>
      </c>
      <c r="D237" s="86" t="s">
        <v>70</v>
      </c>
      <c r="E237" s="17">
        <v>8679</v>
      </c>
      <c r="F237" s="273"/>
      <c r="G237" s="273"/>
    </row>
    <row r="238" spans="1:7" s="12" customFormat="1" ht="42" customHeight="1">
      <c r="A238" s="54" t="s">
        <v>369</v>
      </c>
      <c r="B238" s="112" t="s">
        <v>190</v>
      </c>
      <c r="C238" s="54"/>
      <c r="D238" s="108" t="s">
        <v>155</v>
      </c>
      <c r="E238" s="117">
        <f t="shared" ref="E238" si="59">E239</f>
        <v>74.599999999999994</v>
      </c>
    </row>
    <row r="239" spans="1:7" s="12" customFormat="1" ht="18" customHeight="1">
      <c r="A239" s="54" t="s">
        <v>369</v>
      </c>
      <c r="B239" s="112" t="s">
        <v>190</v>
      </c>
      <c r="C239" s="53" t="s">
        <v>69</v>
      </c>
      <c r="D239" s="64" t="s">
        <v>71</v>
      </c>
      <c r="E239" s="17">
        <v>74.599999999999994</v>
      </c>
    </row>
    <row r="240" spans="1:7" s="12" customFormat="1" ht="35.25" customHeight="1">
      <c r="A240" s="74" t="s">
        <v>369</v>
      </c>
      <c r="B240" s="235" t="s">
        <v>160</v>
      </c>
      <c r="C240" s="107"/>
      <c r="D240" s="108" t="s">
        <v>163</v>
      </c>
      <c r="E240" s="118">
        <f t="shared" ref="E240" si="60">E241</f>
        <v>806</v>
      </c>
    </row>
    <row r="241" spans="1:5" s="12" customFormat="1" ht="38.25" customHeight="1">
      <c r="A241" s="54" t="s">
        <v>369</v>
      </c>
      <c r="B241" s="191" t="s">
        <v>160</v>
      </c>
      <c r="C241" s="53" t="s">
        <v>68</v>
      </c>
      <c r="D241" s="86" t="s">
        <v>70</v>
      </c>
      <c r="E241" s="17">
        <v>806</v>
      </c>
    </row>
    <row r="242" spans="1:5" s="12" customFormat="1" ht="61.5" customHeight="1">
      <c r="A242" s="40" t="s">
        <v>369</v>
      </c>
      <c r="B242" s="112" t="s">
        <v>165</v>
      </c>
      <c r="C242" s="21"/>
      <c r="D242" s="108" t="s">
        <v>164</v>
      </c>
      <c r="E242" s="117">
        <f t="shared" ref="E242" si="61">E243</f>
        <v>1919</v>
      </c>
    </row>
    <row r="243" spans="1:5" s="12" customFormat="1" ht="39" customHeight="1">
      <c r="A243" s="30" t="s">
        <v>369</v>
      </c>
      <c r="B243" s="112" t="s">
        <v>165</v>
      </c>
      <c r="C243" s="21" t="s">
        <v>68</v>
      </c>
      <c r="D243" s="86" t="s">
        <v>70</v>
      </c>
      <c r="E243" s="17">
        <v>1919</v>
      </c>
    </row>
    <row r="244" spans="1:5" s="12" customFormat="1" ht="39.75" customHeight="1">
      <c r="A244" s="54" t="s">
        <v>369</v>
      </c>
      <c r="B244" s="112" t="s">
        <v>187</v>
      </c>
      <c r="C244" s="53"/>
      <c r="D244" s="108" t="s">
        <v>155</v>
      </c>
      <c r="E244" s="117">
        <f t="shared" ref="E244" si="62">E245</f>
        <v>17.399999999999999</v>
      </c>
    </row>
    <row r="245" spans="1:5" s="12" customFormat="1" ht="18" customHeight="1">
      <c r="A245" s="53" t="s">
        <v>369</v>
      </c>
      <c r="B245" s="112" t="s">
        <v>187</v>
      </c>
      <c r="C245" s="53" t="s">
        <v>69</v>
      </c>
      <c r="D245" s="64" t="s">
        <v>71</v>
      </c>
      <c r="E245" s="17">
        <v>17.399999999999999</v>
      </c>
    </row>
    <row r="246" spans="1:5" s="12" customFormat="1" ht="18" customHeight="1">
      <c r="A246" s="54" t="s">
        <v>369</v>
      </c>
      <c r="B246" s="112" t="s">
        <v>573</v>
      </c>
      <c r="C246" s="53"/>
      <c r="D246" s="217" t="s">
        <v>574</v>
      </c>
      <c r="E246" s="196">
        <f>E247</f>
        <v>69.2</v>
      </c>
    </row>
    <row r="247" spans="1:5" s="12" customFormat="1" ht="18" customHeight="1">
      <c r="A247" s="54" t="s">
        <v>369</v>
      </c>
      <c r="B247" s="112" t="s">
        <v>573</v>
      </c>
      <c r="C247" s="53" t="s">
        <v>69</v>
      </c>
      <c r="D247" s="64" t="s">
        <v>71</v>
      </c>
      <c r="E247" s="17">
        <v>69.2</v>
      </c>
    </row>
    <row r="248" spans="1:5" s="13" customFormat="1" ht="48" customHeight="1">
      <c r="A248" s="83" t="s">
        <v>84</v>
      </c>
      <c r="B248" s="112" t="s">
        <v>456</v>
      </c>
      <c r="C248" s="53"/>
      <c r="D248" s="195" t="s">
        <v>461</v>
      </c>
      <c r="E248" s="182">
        <f t="shared" ref="E248" si="63">E249</f>
        <v>422</v>
      </c>
    </row>
    <row r="249" spans="1:5" s="13" customFormat="1" ht="41.25" customHeight="1">
      <c r="A249" s="54" t="s">
        <v>84</v>
      </c>
      <c r="B249" s="112" t="s">
        <v>456</v>
      </c>
      <c r="C249" s="21" t="s">
        <v>68</v>
      </c>
      <c r="D249" s="86" t="s">
        <v>70</v>
      </c>
      <c r="E249" s="17">
        <v>422</v>
      </c>
    </row>
    <row r="250" spans="1:5" s="13" customFormat="1" ht="21.75" customHeight="1">
      <c r="A250" s="83" t="s">
        <v>84</v>
      </c>
      <c r="B250" s="112" t="s">
        <v>506</v>
      </c>
      <c r="C250" s="53"/>
      <c r="D250" s="283" t="s">
        <v>507</v>
      </c>
      <c r="E250" s="285">
        <f>E251</f>
        <v>30</v>
      </c>
    </row>
    <row r="251" spans="1:5" s="13" customFormat="1" ht="38.25" customHeight="1">
      <c r="A251" s="54" t="s">
        <v>84</v>
      </c>
      <c r="B251" s="112" t="s">
        <v>506</v>
      </c>
      <c r="C251" s="21" t="s">
        <v>68</v>
      </c>
      <c r="D251" s="86" t="s">
        <v>70</v>
      </c>
      <c r="E251" s="17">
        <v>30</v>
      </c>
    </row>
    <row r="252" spans="1:5" s="13" customFormat="1" ht="38.25" customHeight="1">
      <c r="A252" s="83" t="s">
        <v>84</v>
      </c>
      <c r="B252" s="112" t="s">
        <v>532</v>
      </c>
      <c r="C252" s="21"/>
      <c r="D252" s="291" t="s">
        <v>533</v>
      </c>
      <c r="E252" s="196">
        <f>E253</f>
        <v>6.9</v>
      </c>
    </row>
    <row r="253" spans="1:5" s="13" customFormat="1" ht="21" customHeight="1">
      <c r="A253" s="54" t="s">
        <v>84</v>
      </c>
      <c r="B253" s="112" t="s">
        <v>532</v>
      </c>
      <c r="C253" s="53" t="s">
        <v>69</v>
      </c>
      <c r="D253" s="64" t="s">
        <v>71</v>
      </c>
      <c r="E253" s="17">
        <v>6.9</v>
      </c>
    </row>
    <row r="254" spans="1:5" s="13" customFormat="1" ht="38.25" customHeight="1">
      <c r="A254" s="83" t="s">
        <v>84</v>
      </c>
      <c r="B254" s="112" t="s">
        <v>534</v>
      </c>
      <c r="C254" s="21"/>
      <c r="D254" s="291" t="s">
        <v>535</v>
      </c>
      <c r="E254" s="196">
        <f>E255</f>
        <v>0.1</v>
      </c>
    </row>
    <row r="255" spans="1:5" s="13" customFormat="1" ht="18.75" customHeight="1">
      <c r="A255" s="54" t="s">
        <v>84</v>
      </c>
      <c r="B255" s="112" t="s">
        <v>534</v>
      </c>
      <c r="C255" s="53" t="s">
        <v>69</v>
      </c>
      <c r="D255" s="64" t="s">
        <v>71</v>
      </c>
      <c r="E255" s="17">
        <v>0.1</v>
      </c>
    </row>
    <row r="256" spans="1:5" s="13" customFormat="1" ht="28.5" customHeight="1">
      <c r="A256" s="83" t="s">
        <v>84</v>
      </c>
      <c r="B256" s="112" t="s">
        <v>538</v>
      </c>
      <c r="C256" s="21"/>
      <c r="D256" s="291" t="s">
        <v>533</v>
      </c>
      <c r="E256" s="196">
        <f>E257</f>
        <v>3.4</v>
      </c>
    </row>
    <row r="257" spans="1:5" s="13" customFormat="1" ht="18.75" customHeight="1">
      <c r="A257" s="54" t="s">
        <v>84</v>
      </c>
      <c r="B257" s="112" t="s">
        <v>538</v>
      </c>
      <c r="C257" s="53" t="s">
        <v>69</v>
      </c>
      <c r="D257" s="64" t="s">
        <v>71</v>
      </c>
      <c r="E257" s="17">
        <v>3.4</v>
      </c>
    </row>
    <row r="258" spans="1:5" s="13" customFormat="1" ht="36.75" customHeight="1">
      <c r="A258" s="83" t="s">
        <v>84</v>
      </c>
      <c r="B258" s="112" t="s">
        <v>539</v>
      </c>
      <c r="C258" s="21"/>
      <c r="D258" s="291" t="s">
        <v>535</v>
      </c>
      <c r="E258" s="196">
        <f>E259</f>
        <v>0.1</v>
      </c>
    </row>
    <row r="259" spans="1:5" s="13" customFormat="1" ht="18.75" customHeight="1">
      <c r="A259" s="54" t="s">
        <v>84</v>
      </c>
      <c r="B259" s="112" t="s">
        <v>539</v>
      </c>
      <c r="C259" s="53" t="s">
        <v>69</v>
      </c>
      <c r="D259" s="64" t="s">
        <v>71</v>
      </c>
      <c r="E259" s="17">
        <v>0.1</v>
      </c>
    </row>
    <row r="260" spans="1:5" s="13" customFormat="1" ht="39.75" customHeight="1">
      <c r="A260" s="205" t="s">
        <v>9</v>
      </c>
      <c r="B260" s="235" t="s">
        <v>170</v>
      </c>
      <c r="C260" s="92"/>
      <c r="D260" s="108" t="s">
        <v>169</v>
      </c>
      <c r="E260" s="118">
        <f t="shared" ref="E260" si="64">E261+E262</f>
        <v>12296.1</v>
      </c>
    </row>
    <row r="261" spans="1:5" s="13" customFormat="1" ht="39.75" customHeight="1">
      <c r="A261" s="23" t="s">
        <v>9</v>
      </c>
      <c r="B261" s="191" t="s">
        <v>170</v>
      </c>
      <c r="C261" s="53" t="s">
        <v>68</v>
      </c>
      <c r="D261" s="86" t="s">
        <v>70</v>
      </c>
      <c r="E261" s="17">
        <v>12134</v>
      </c>
    </row>
    <row r="262" spans="1:5" s="13" customFormat="1" ht="15.75" customHeight="1">
      <c r="A262" s="23" t="s">
        <v>9</v>
      </c>
      <c r="B262" s="236" t="s">
        <v>196</v>
      </c>
      <c r="C262" s="213" t="s">
        <v>69</v>
      </c>
      <c r="D262" s="28" t="s">
        <v>71</v>
      </c>
      <c r="E262" s="17">
        <v>162.1</v>
      </c>
    </row>
    <row r="263" spans="1:5" s="13" customFormat="1" ht="28.5" customHeight="1">
      <c r="A263" s="23" t="s">
        <v>9</v>
      </c>
      <c r="B263" s="112" t="s">
        <v>172</v>
      </c>
      <c r="C263" s="23"/>
      <c r="D263" s="108" t="s">
        <v>171</v>
      </c>
      <c r="E263" s="117">
        <f t="shared" ref="E263" si="65">E264+E265</f>
        <v>3989.9</v>
      </c>
    </row>
    <row r="264" spans="1:5" s="13" customFormat="1" ht="42" customHeight="1">
      <c r="A264" s="23" t="s">
        <v>9</v>
      </c>
      <c r="B264" s="112" t="s">
        <v>172</v>
      </c>
      <c r="C264" s="53" t="s">
        <v>68</v>
      </c>
      <c r="D264" s="86" t="s">
        <v>70</v>
      </c>
      <c r="E264" s="17">
        <v>3709</v>
      </c>
    </row>
    <row r="265" spans="1:5" s="13" customFormat="1" ht="24" customHeight="1">
      <c r="A265" s="23" t="s">
        <v>9</v>
      </c>
      <c r="B265" s="236" t="s">
        <v>172</v>
      </c>
      <c r="C265" s="213" t="s">
        <v>69</v>
      </c>
      <c r="D265" s="28" t="s">
        <v>71</v>
      </c>
      <c r="E265" s="17">
        <v>280.89999999999998</v>
      </c>
    </row>
    <row r="266" spans="1:5" ht="39" customHeight="1">
      <c r="A266" s="23" t="s">
        <v>9</v>
      </c>
      <c r="B266" s="112" t="s">
        <v>467</v>
      </c>
      <c r="C266" s="18"/>
      <c r="D266" s="19" t="s">
        <v>465</v>
      </c>
      <c r="E266" s="285">
        <f t="shared" ref="E266" si="66">E267</f>
        <v>20</v>
      </c>
    </row>
    <row r="267" spans="1:5" ht="40.5" customHeight="1">
      <c r="A267" s="23" t="s">
        <v>9</v>
      </c>
      <c r="B267" s="112" t="s">
        <v>467</v>
      </c>
      <c r="C267" s="53" t="s">
        <v>68</v>
      </c>
      <c r="D267" s="86" t="s">
        <v>70</v>
      </c>
      <c r="E267" s="17">
        <v>20</v>
      </c>
    </row>
    <row r="268" spans="1:5" ht="40.5" customHeight="1">
      <c r="A268" s="23" t="s">
        <v>9</v>
      </c>
      <c r="B268" s="112" t="s">
        <v>504</v>
      </c>
      <c r="C268" s="23"/>
      <c r="D268" s="217" t="s">
        <v>503</v>
      </c>
      <c r="E268" s="285">
        <f>E269</f>
        <v>969.3</v>
      </c>
    </row>
    <row r="269" spans="1:5" ht="23.25" customHeight="1">
      <c r="A269" s="23" t="s">
        <v>9</v>
      </c>
      <c r="B269" s="112" t="s">
        <v>504</v>
      </c>
      <c r="C269" s="213" t="s">
        <v>69</v>
      </c>
      <c r="D269" s="28" t="s">
        <v>71</v>
      </c>
      <c r="E269" s="17">
        <v>969.3</v>
      </c>
    </row>
    <row r="270" spans="1:5" ht="28.5" customHeight="1">
      <c r="A270" s="23" t="s">
        <v>9</v>
      </c>
      <c r="B270" s="112" t="s">
        <v>554</v>
      </c>
      <c r="C270" s="23"/>
      <c r="D270" s="217" t="s">
        <v>553</v>
      </c>
      <c r="E270" s="196">
        <f>E271</f>
        <v>710</v>
      </c>
    </row>
    <row r="271" spans="1:5" ht="23.25" customHeight="1">
      <c r="A271" s="23" t="s">
        <v>9</v>
      </c>
      <c r="B271" s="112" t="s">
        <v>554</v>
      </c>
      <c r="C271" s="213" t="s">
        <v>69</v>
      </c>
      <c r="D271" s="28" t="s">
        <v>71</v>
      </c>
      <c r="E271" s="17">
        <v>710</v>
      </c>
    </row>
    <row r="272" spans="1:5" ht="28.5" customHeight="1">
      <c r="A272" s="23" t="s">
        <v>9</v>
      </c>
      <c r="B272" s="112" t="s">
        <v>559</v>
      </c>
      <c r="C272" s="23"/>
      <c r="D272" s="217" t="s">
        <v>558</v>
      </c>
      <c r="E272" s="196">
        <f>E273</f>
        <v>46</v>
      </c>
    </row>
    <row r="273" spans="1:5" ht="23.25" customHeight="1">
      <c r="A273" s="23" t="s">
        <v>9</v>
      </c>
      <c r="B273" s="112" t="s">
        <v>559</v>
      </c>
      <c r="C273" s="213" t="s">
        <v>69</v>
      </c>
      <c r="D273" s="28" t="s">
        <v>71</v>
      </c>
      <c r="E273" s="17">
        <v>46</v>
      </c>
    </row>
    <row r="274" spans="1:5" ht="23.25" customHeight="1">
      <c r="A274" s="40" t="s">
        <v>584</v>
      </c>
      <c r="B274" s="112" t="s">
        <v>144</v>
      </c>
      <c r="C274" s="18"/>
      <c r="D274" s="290" t="s">
        <v>105</v>
      </c>
      <c r="E274" s="196">
        <f>E275</f>
        <v>25</v>
      </c>
    </row>
    <row r="275" spans="1:5" ht="20.25" customHeight="1">
      <c r="A275" s="23" t="s">
        <v>584</v>
      </c>
      <c r="B275" s="112" t="s">
        <v>144</v>
      </c>
      <c r="C275" s="18" t="s">
        <v>527</v>
      </c>
      <c r="D275" s="19" t="s">
        <v>528</v>
      </c>
      <c r="E275" s="17">
        <v>25</v>
      </c>
    </row>
    <row r="276" spans="1:5" ht="43.5" customHeight="1">
      <c r="A276" s="204" t="s">
        <v>12</v>
      </c>
      <c r="B276" s="148" t="s">
        <v>153</v>
      </c>
      <c r="C276" s="94"/>
      <c r="D276" s="108" t="s">
        <v>152</v>
      </c>
      <c r="E276" s="118">
        <f t="shared" ref="E276" si="67">E277</f>
        <v>775.1</v>
      </c>
    </row>
    <row r="277" spans="1:5" ht="21.75" customHeight="1">
      <c r="A277" s="21" t="s">
        <v>12</v>
      </c>
      <c r="B277" s="148" t="s">
        <v>153</v>
      </c>
      <c r="C277" s="53" t="s">
        <v>69</v>
      </c>
      <c r="D277" s="28" t="s">
        <v>71</v>
      </c>
      <c r="E277" s="17">
        <v>775.1</v>
      </c>
    </row>
    <row r="278" spans="1:5" ht="25.5" customHeight="1">
      <c r="A278" s="23" t="s">
        <v>50</v>
      </c>
      <c r="B278" s="112" t="s">
        <v>174</v>
      </c>
      <c r="C278" s="23"/>
      <c r="D278" s="108" t="s">
        <v>173</v>
      </c>
      <c r="E278" s="117">
        <f t="shared" ref="E278" si="68">E279</f>
        <v>100</v>
      </c>
    </row>
    <row r="279" spans="1:5" ht="18" customHeight="1">
      <c r="A279" s="23" t="s">
        <v>50</v>
      </c>
      <c r="B279" s="112" t="s">
        <v>174</v>
      </c>
      <c r="C279" s="23" t="s">
        <v>72</v>
      </c>
      <c r="D279" s="86" t="s">
        <v>93</v>
      </c>
      <c r="E279" s="17">
        <v>100</v>
      </c>
    </row>
    <row r="280" spans="1:5" ht="28.5" customHeight="1">
      <c r="A280" s="23" t="s">
        <v>50</v>
      </c>
      <c r="B280" s="112" t="s">
        <v>379</v>
      </c>
      <c r="C280" s="23"/>
      <c r="D280" s="123" t="s">
        <v>380</v>
      </c>
      <c r="E280" s="117">
        <f t="shared" ref="E280" si="69">E281</f>
        <v>2094</v>
      </c>
    </row>
    <row r="281" spans="1:5" ht="15.75" customHeight="1">
      <c r="A281" s="23" t="s">
        <v>50</v>
      </c>
      <c r="B281" s="112" t="s">
        <v>379</v>
      </c>
      <c r="C281" s="23" t="s">
        <v>72</v>
      </c>
      <c r="D281" s="86" t="s">
        <v>93</v>
      </c>
      <c r="E281" s="17">
        <v>2094</v>
      </c>
    </row>
    <row r="282" spans="1:5" ht="27.75" customHeight="1">
      <c r="A282" s="23" t="s">
        <v>50</v>
      </c>
      <c r="B282" s="112" t="s">
        <v>511</v>
      </c>
      <c r="C282" s="23"/>
      <c r="D282" s="123" t="s">
        <v>512</v>
      </c>
      <c r="E282" s="285">
        <f>E283</f>
        <v>21.1</v>
      </c>
    </row>
    <row r="283" spans="1:5" ht="15.75" customHeight="1">
      <c r="A283" s="23" t="s">
        <v>50</v>
      </c>
      <c r="B283" s="112" t="s">
        <v>511</v>
      </c>
      <c r="C283" s="23" t="s">
        <v>72</v>
      </c>
      <c r="D283" s="86" t="s">
        <v>93</v>
      </c>
      <c r="E283" s="17">
        <v>21.1</v>
      </c>
    </row>
    <row r="284" spans="1:5" ht="36" customHeight="1">
      <c r="A284" s="204" t="s">
        <v>97</v>
      </c>
      <c r="B284" s="148" t="s">
        <v>176</v>
      </c>
      <c r="C284" s="144"/>
      <c r="D284" s="108" t="s">
        <v>175</v>
      </c>
      <c r="E284" s="118">
        <f t="shared" ref="E284" si="70">E285</f>
        <v>942</v>
      </c>
    </row>
    <row r="285" spans="1:5" ht="20.25" customHeight="1">
      <c r="A285" s="30" t="s">
        <v>97</v>
      </c>
      <c r="B285" s="112" t="s">
        <v>176</v>
      </c>
      <c r="C285" s="53" t="s">
        <v>94</v>
      </c>
      <c r="D285" s="33" t="s">
        <v>95</v>
      </c>
      <c r="E285" s="17">
        <v>942</v>
      </c>
    </row>
    <row r="286" spans="1:5" ht="12.75" customHeight="1">
      <c r="A286" s="30"/>
      <c r="B286" s="232"/>
      <c r="C286" s="53"/>
      <c r="D286" s="33"/>
      <c r="E286" s="17"/>
    </row>
    <row r="287" spans="1:5" ht="18">
      <c r="A287" s="315" t="s">
        <v>32</v>
      </c>
      <c r="B287" s="316"/>
      <c r="C287" s="316"/>
      <c r="D287" s="316"/>
      <c r="E287" s="266">
        <f>E168+E15</f>
        <v>175826.90000000002</v>
      </c>
    </row>
    <row r="288" spans="1:5" hidden="1">
      <c r="A288" s="7"/>
      <c r="B288" s="7"/>
      <c r="C288" s="7"/>
      <c r="D288" s="67"/>
      <c r="E288">
        <v>147016</v>
      </c>
    </row>
    <row r="289" spans="1:5" hidden="1">
      <c r="A289" s="7"/>
      <c r="B289" s="7"/>
      <c r="C289" s="7"/>
      <c r="D289" s="67"/>
      <c r="E289" s="222">
        <f>E287-E288</f>
        <v>28810.900000000023</v>
      </c>
    </row>
    <row r="290" spans="1:5">
      <c r="A290" s="7"/>
      <c r="B290" s="7"/>
      <c r="C290" s="7"/>
      <c r="D290" s="67"/>
      <c r="E290" s="222"/>
    </row>
    <row r="291" spans="1:5">
      <c r="A291" s="7"/>
      <c r="B291" s="7"/>
      <c r="C291" s="7"/>
      <c r="D291" s="67"/>
    </row>
    <row r="292" spans="1:5">
      <c r="A292" s="7"/>
      <c r="B292" s="7"/>
      <c r="C292" s="7"/>
      <c r="D292" s="67"/>
    </row>
    <row r="293" spans="1:5">
      <c r="A293" s="7"/>
      <c r="B293" s="7"/>
      <c r="C293" s="7"/>
      <c r="D293" s="67"/>
    </row>
    <row r="294" spans="1:5">
      <c r="A294" s="7"/>
      <c r="B294" s="7"/>
      <c r="C294" s="7"/>
      <c r="D294" s="67"/>
    </row>
    <row r="295" spans="1:5">
      <c r="A295" s="7"/>
      <c r="B295" s="7"/>
      <c r="C295" s="7"/>
      <c r="D295" s="67"/>
    </row>
    <row r="296" spans="1:5">
      <c r="A296" s="7"/>
      <c r="B296" s="7"/>
      <c r="C296" s="7"/>
      <c r="D296" s="67"/>
    </row>
    <row r="297" spans="1:5">
      <c r="A297" s="7"/>
      <c r="B297" s="7"/>
      <c r="C297" s="7"/>
      <c r="D297" s="67"/>
    </row>
    <row r="298" spans="1:5">
      <c r="A298" s="7"/>
      <c r="B298" s="7"/>
      <c r="C298" s="7"/>
      <c r="D298" s="67"/>
    </row>
    <row r="299" spans="1:5">
      <c r="A299" s="7"/>
      <c r="B299" s="7"/>
      <c r="C299" s="7"/>
      <c r="D299" s="67"/>
    </row>
    <row r="300" spans="1:5">
      <c r="A300" s="7"/>
      <c r="B300" s="7"/>
      <c r="C300" s="7"/>
      <c r="D300" s="67"/>
    </row>
    <row r="301" spans="1:5">
      <c r="A301" s="7"/>
      <c r="B301" s="7"/>
      <c r="C301" s="7"/>
      <c r="D301" s="67"/>
    </row>
    <row r="302" spans="1:5">
      <c r="A302" s="7"/>
      <c r="B302" s="7"/>
      <c r="C302" s="7"/>
      <c r="D302" s="67"/>
    </row>
    <row r="303" spans="1:5">
      <c r="A303" s="7"/>
      <c r="B303" s="7"/>
      <c r="C303" s="7"/>
      <c r="D303" s="67"/>
    </row>
    <row r="304" spans="1:5">
      <c r="A304" s="7"/>
      <c r="B304" s="7"/>
      <c r="C304" s="7"/>
      <c r="D304" s="67"/>
    </row>
    <row r="305" spans="1:4">
      <c r="A305" s="7"/>
      <c r="B305" s="7"/>
      <c r="C305" s="7"/>
      <c r="D305" s="67"/>
    </row>
    <row r="306" spans="1:4">
      <c r="A306" s="7"/>
      <c r="B306" s="7"/>
      <c r="C306" s="7"/>
      <c r="D306" s="67"/>
    </row>
    <row r="307" spans="1:4">
      <c r="A307" s="7"/>
      <c r="B307" s="7"/>
      <c r="C307" s="7"/>
      <c r="D307" s="67"/>
    </row>
    <row r="308" spans="1:4">
      <c r="A308" s="7"/>
      <c r="B308" s="7"/>
      <c r="C308" s="7"/>
      <c r="D308" s="67"/>
    </row>
    <row r="309" spans="1:4">
      <c r="A309" s="7"/>
      <c r="B309" s="7"/>
      <c r="C309" s="7"/>
      <c r="D309" s="67"/>
    </row>
    <row r="310" spans="1:4">
      <c r="A310" s="7"/>
      <c r="B310" s="7"/>
      <c r="C310" s="7"/>
      <c r="D310" s="67"/>
    </row>
    <row r="311" spans="1:4">
      <c r="A311" s="7"/>
      <c r="B311" s="7"/>
      <c r="C311" s="7"/>
      <c r="D311" s="67"/>
    </row>
    <row r="312" spans="1:4">
      <c r="A312" s="7"/>
      <c r="B312" s="7"/>
      <c r="C312" s="7"/>
      <c r="D312" s="67"/>
    </row>
    <row r="313" spans="1:4">
      <c r="A313" s="7"/>
      <c r="B313" s="7"/>
      <c r="C313" s="7"/>
      <c r="D313" s="67"/>
    </row>
    <row r="314" spans="1:4">
      <c r="A314" s="7"/>
      <c r="B314" s="7"/>
      <c r="C314" s="7"/>
      <c r="D314" s="67"/>
    </row>
    <row r="315" spans="1:4">
      <c r="A315" s="7"/>
      <c r="B315" s="7"/>
      <c r="C315" s="7"/>
      <c r="D315" s="67"/>
    </row>
    <row r="316" spans="1:4">
      <c r="A316" s="7"/>
      <c r="B316" s="7"/>
      <c r="C316" s="7"/>
      <c r="D316" s="67"/>
    </row>
    <row r="317" spans="1:4">
      <c r="A317" s="7"/>
      <c r="B317" s="7"/>
      <c r="C317" s="7"/>
      <c r="D317" s="67"/>
    </row>
    <row r="318" spans="1:4">
      <c r="A318" s="7"/>
      <c r="B318" s="7"/>
      <c r="C318" s="7"/>
      <c r="D318" s="67"/>
    </row>
    <row r="319" spans="1:4">
      <c r="A319" s="7"/>
      <c r="B319" s="7"/>
      <c r="C319" s="7"/>
      <c r="D319" s="67"/>
    </row>
    <row r="320" spans="1:4">
      <c r="A320" s="7"/>
      <c r="B320" s="7"/>
      <c r="C320" s="7"/>
      <c r="D320" s="67"/>
    </row>
    <row r="321" spans="1:4">
      <c r="A321" s="7"/>
      <c r="B321" s="7"/>
      <c r="C321" s="7"/>
      <c r="D321" s="67"/>
    </row>
    <row r="322" spans="1:4">
      <c r="A322" s="7"/>
      <c r="B322" s="7"/>
      <c r="C322" s="7"/>
      <c r="D322" s="67"/>
    </row>
    <row r="323" spans="1:4">
      <c r="A323" s="7"/>
      <c r="B323" s="7"/>
      <c r="C323" s="7"/>
      <c r="D323" s="67"/>
    </row>
    <row r="324" spans="1:4">
      <c r="A324" s="7"/>
      <c r="B324" s="7"/>
      <c r="C324" s="7"/>
      <c r="D324" s="67"/>
    </row>
    <row r="325" spans="1:4">
      <c r="A325" s="7"/>
      <c r="B325" s="7"/>
      <c r="C325" s="7"/>
      <c r="D325" s="67"/>
    </row>
    <row r="326" spans="1:4">
      <c r="A326" s="7"/>
      <c r="B326" s="7"/>
      <c r="C326" s="7"/>
      <c r="D326" s="67"/>
    </row>
    <row r="327" spans="1:4">
      <c r="A327" s="7"/>
      <c r="B327" s="7"/>
      <c r="C327" s="7"/>
      <c r="D327" s="67"/>
    </row>
    <row r="328" spans="1:4">
      <c r="A328" s="7"/>
      <c r="B328" s="7"/>
      <c r="C328" s="7"/>
      <c r="D328" s="67"/>
    </row>
    <row r="329" spans="1:4">
      <c r="A329" s="7"/>
      <c r="B329" s="7"/>
      <c r="C329" s="7"/>
      <c r="D329" s="67"/>
    </row>
    <row r="330" spans="1:4">
      <c r="A330" s="7"/>
      <c r="B330" s="7"/>
      <c r="C330" s="7"/>
      <c r="D330" s="67"/>
    </row>
    <row r="331" spans="1:4">
      <c r="A331" s="7"/>
      <c r="B331" s="7"/>
      <c r="C331" s="7"/>
      <c r="D331" s="67"/>
    </row>
    <row r="332" spans="1:4">
      <c r="A332" s="7"/>
      <c r="B332" s="7"/>
      <c r="C332" s="7"/>
      <c r="D332" s="67"/>
    </row>
    <row r="333" spans="1:4">
      <c r="A333" s="7"/>
      <c r="B333" s="7"/>
      <c r="C333" s="7"/>
      <c r="D333" s="67"/>
    </row>
    <row r="334" spans="1:4">
      <c r="A334" s="7"/>
      <c r="B334" s="7"/>
      <c r="C334" s="7"/>
      <c r="D334" s="67"/>
    </row>
    <row r="335" spans="1:4">
      <c r="A335" s="7"/>
      <c r="B335" s="7"/>
      <c r="C335" s="7"/>
      <c r="D335" s="67"/>
    </row>
    <row r="336" spans="1:4">
      <c r="A336" s="7"/>
      <c r="B336" s="7"/>
      <c r="C336" s="7"/>
      <c r="D336" s="67"/>
    </row>
    <row r="337" spans="1:4">
      <c r="A337" s="7"/>
      <c r="B337" s="7"/>
      <c r="C337" s="7"/>
      <c r="D337" s="67"/>
    </row>
    <row r="338" spans="1:4">
      <c r="A338" s="7"/>
      <c r="B338" s="7"/>
      <c r="C338" s="7"/>
      <c r="D338" s="67"/>
    </row>
    <row r="339" spans="1:4">
      <c r="A339" s="7"/>
      <c r="B339" s="7"/>
      <c r="C339" s="7"/>
      <c r="D339" s="67"/>
    </row>
    <row r="340" spans="1:4">
      <c r="A340" s="7"/>
      <c r="B340" s="7"/>
      <c r="C340" s="7"/>
      <c r="D340" s="67"/>
    </row>
    <row r="341" spans="1:4">
      <c r="A341" s="7"/>
      <c r="B341" s="7"/>
      <c r="C341" s="7"/>
      <c r="D341" s="67"/>
    </row>
    <row r="342" spans="1:4">
      <c r="A342" s="7"/>
      <c r="B342" s="7"/>
      <c r="C342" s="7"/>
      <c r="D342" s="67"/>
    </row>
    <row r="343" spans="1:4">
      <c r="A343" s="7"/>
      <c r="B343" s="7"/>
      <c r="C343" s="7"/>
      <c r="D343" s="67"/>
    </row>
    <row r="344" spans="1:4">
      <c r="A344" s="7"/>
      <c r="B344" s="7"/>
      <c r="C344" s="7"/>
      <c r="D344" s="67"/>
    </row>
    <row r="345" spans="1:4">
      <c r="A345" s="6"/>
      <c r="B345" s="6"/>
      <c r="C345" s="6"/>
      <c r="D345" s="68"/>
    </row>
    <row r="346" spans="1:4">
      <c r="A346" s="6"/>
      <c r="B346" s="6"/>
      <c r="C346" s="6"/>
      <c r="D346" s="68"/>
    </row>
    <row r="347" spans="1:4">
      <c r="A347" s="6"/>
      <c r="B347" s="6"/>
      <c r="C347" s="6"/>
      <c r="D347" s="68"/>
    </row>
    <row r="348" spans="1:4">
      <c r="A348" s="6"/>
      <c r="B348" s="6"/>
      <c r="C348" s="6"/>
      <c r="D348" s="68"/>
    </row>
    <row r="349" spans="1:4">
      <c r="A349" s="6"/>
      <c r="B349" s="6"/>
      <c r="C349" s="6"/>
      <c r="D349" s="68"/>
    </row>
    <row r="350" spans="1:4">
      <c r="A350" s="6"/>
      <c r="B350" s="6"/>
      <c r="C350" s="6"/>
      <c r="D350" s="68"/>
    </row>
    <row r="351" spans="1:4">
      <c r="A351" s="6"/>
      <c r="B351" s="6"/>
      <c r="C351" s="6"/>
      <c r="D351" s="68"/>
    </row>
    <row r="352" spans="1:4">
      <c r="A352" s="6"/>
      <c r="B352" s="6"/>
      <c r="C352" s="6"/>
      <c r="D352" s="68"/>
    </row>
    <row r="353" spans="1:4">
      <c r="A353" s="6"/>
      <c r="B353" s="6"/>
      <c r="C353" s="6"/>
      <c r="D353" s="68"/>
    </row>
    <row r="354" spans="1:4" ht="1.5" customHeight="1">
      <c r="A354" s="6"/>
      <c r="B354" s="6"/>
      <c r="C354" s="6"/>
      <c r="D354" s="68"/>
    </row>
    <row r="355" spans="1:4" hidden="1">
      <c r="A355" s="6"/>
      <c r="B355" s="6"/>
      <c r="C355" s="6"/>
      <c r="D355" s="68"/>
    </row>
    <row r="356" spans="1:4" hidden="1">
      <c r="A356" s="6"/>
      <c r="B356" s="6"/>
      <c r="C356" s="6"/>
      <c r="D356" s="68"/>
    </row>
    <row r="357" spans="1:4" hidden="1">
      <c r="A357" s="6"/>
      <c r="B357" s="6"/>
      <c r="C357" s="6"/>
      <c r="D357" s="68"/>
    </row>
    <row r="358" spans="1:4" hidden="1">
      <c r="A358" s="6"/>
      <c r="B358" s="6"/>
      <c r="C358" s="6"/>
      <c r="D358" s="68"/>
    </row>
    <row r="359" spans="1:4" hidden="1">
      <c r="A359" s="6"/>
      <c r="B359" s="6"/>
      <c r="C359" s="6"/>
      <c r="D359" s="68"/>
    </row>
    <row r="360" spans="1:4" hidden="1">
      <c r="A360" s="6"/>
      <c r="B360" s="6"/>
      <c r="C360" s="6"/>
      <c r="D360" s="68"/>
    </row>
    <row r="361" spans="1:4" hidden="1">
      <c r="A361" s="6"/>
      <c r="B361" s="6"/>
      <c r="C361" s="6"/>
      <c r="D361" s="68"/>
    </row>
    <row r="362" spans="1:4" hidden="1">
      <c r="A362" s="6"/>
      <c r="B362" s="6"/>
      <c r="C362" s="6"/>
      <c r="D362" s="68"/>
    </row>
    <row r="363" spans="1:4" hidden="1">
      <c r="A363" s="6"/>
      <c r="B363" s="6"/>
      <c r="C363" s="6"/>
      <c r="D363" s="68"/>
    </row>
    <row r="364" spans="1:4" hidden="1">
      <c r="A364" s="6"/>
      <c r="B364" s="6"/>
      <c r="C364" s="6"/>
      <c r="D364" s="68"/>
    </row>
    <row r="365" spans="1:4" hidden="1">
      <c r="A365" s="6"/>
      <c r="B365" s="6"/>
      <c r="C365" s="6"/>
      <c r="D365" s="68"/>
    </row>
    <row r="366" spans="1:4" hidden="1">
      <c r="A366" s="6"/>
      <c r="B366" s="6"/>
      <c r="C366" s="6"/>
      <c r="D366" s="68"/>
    </row>
    <row r="367" spans="1:4" hidden="1">
      <c r="A367" s="6"/>
      <c r="B367" s="6"/>
      <c r="C367" s="6"/>
      <c r="D367" s="68"/>
    </row>
    <row r="368" spans="1:4" hidden="1">
      <c r="A368" s="6"/>
      <c r="B368" s="6"/>
      <c r="C368" s="6"/>
      <c r="D368" s="68"/>
    </row>
    <row r="369" spans="1:4" hidden="1">
      <c r="A369" s="6"/>
      <c r="B369" s="6"/>
      <c r="C369" s="6"/>
      <c r="D369" s="68"/>
    </row>
    <row r="370" spans="1:4" hidden="1">
      <c r="A370" s="6"/>
      <c r="B370" s="6"/>
      <c r="C370" s="6"/>
      <c r="D370" s="68"/>
    </row>
    <row r="371" spans="1:4" hidden="1">
      <c r="A371" s="6"/>
      <c r="B371" s="6"/>
      <c r="C371" s="6"/>
      <c r="D371" s="68"/>
    </row>
    <row r="372" spans="1:4" hidden="1">
      <c r="A372" s="6"/>
      <c r="B372" s="6"/>
      <c r="C372" s="6"/>
      <c r="D372" s="68"/>
    </row>
    <row r="373" spans="1:4" hidden="1">
      <c r="A373" s="6"/>
      <c r="B373" s="6"/>
      <c r="C373" s="6"/>
      <c r="D373" s="68"/>
    </row>
    <row r="374" spans="1:4" hidden="1">
      <c r="A374" s="6"/>
      <c r="B374" s="6"/>
      <c r="C374" s="6"/>
      <c r="D374" s="68"/>
    </row>
    <row r="375" spans="1:4" hidden="1">
      <c r="A375" s="6"/>
      <c r="B375" s="6"/>
      <c r="C375" s="6"/>
      <c r="D375" s="68"/>
    </row>
    <row r="376" spans="1:4" hidden="1">
      <c r="A376" s="6"/>
      <c r="B376" s="6"/>
      <c r="C376" s="6"/>
      <c r="D376" s="68"/>
    </row>
    <row r="377" spans="1:4" hidden="1">
      <c r="A377" s="6"/>
      <c r="B377" s="6"/>
      <c r="C377" s="6"/>
      <c r="D377" s="68"/>
    </row>
    <row r="378" spans="1:4" hidden="1">
      <c r="A378" s="6"/>
      <c r="B378" s="6"/>
      <c r="C378" s="6"/>
      <c r="D378" s="68"/>
    </row>
    <row r="379" spans="1:4" hidden="1">
      <c r="A379" s="6"/>
      <c r="B379" s="6"/>
      <c r="C379" s="6"/>
      <c r="D379" s="68"/>
    </row>
    <row r="380" spans="1:4" hidden="1">
      <c r="A380" s="6"/>
      <c r="B380" s="6"/>
      <c r="C380" s="6"/>
      <c r="D380" s="68"/>
    </row>
    <row r="381" spans="1:4" hidden="1">
      <c r="A381" s="6"/>
      <c r="B381" s="6"/>
      <c r="C381" s="6"/>
      <c r="D381" s="68"/>
    </row>
    <row r="382" spans="1:4" hidden="1">
      <c r="A382" s="6"/>
      <c r="B382" s="6"/>
      <c r="C382" s="6"/>
      <c r="D382" s="68"/>
    </row>
    <row r="383" spans="1:4" hidden="1">
      <c r="A383" s="6"/>
      <c r="B383" s="6"/>
      <c r="C383" s="6"/>
      <c r="D383" s="68"/>
    </row>
    <row r="384" spans="1:4" hidden="1">
      <c r="A384" s="6"/>
      <c r="B384" s="6"/>
      <c r="C384" s="6"/>
      <c r="D384" s="68"/>
    </row>
    <row r="385" spans="1:4" hidden="1">
      <c r="A385" s="6"/>
      <c r="B385" s="6"/>
      <c r="C385" s="6"/>
      <c r="D385" s="68"/>
    </row>
    <row r="386" spans="1:4" hidden="1">
      <c r="A386" s="6"/>
      <c r="B386" s="6"/>
      <c r="C386" s="6"/>
      <c r="D386" s="68"/>
    </row>
    <row r="387" spans="1:4" hidden="1">
      <c r="A387" s="6"/>
      <c r="B387" s="6"/>
      <c r="C387" s="6"/>
      <c r="D387" s="68"/>
    </row>
    <row r="388" spans="1:4" hidden="1">
      <c r="A388" s="6"/>
      <c r="B388" s="6"/>
      <c r="C388" s="6"/>
      <c r="D388" s="68"/>
    </row>
    <row r="389" spans="1:4" hidden="1">
      <c r="A389" s="6"/>
      <c r="B389" s="6"/>
      <c r="C389" s="6"/>
      <c r="D389" s="68"/>
    </row>
    <row r="390" spans="1:4" hidden="1">
      <c r="A390" s="6"/>
      <c r="B390" s="6"/>
      <c r="C390" s="6"/>
      <c r="D390" s="68"/>
    </row>
    <row r="391" spans="1:4" hidden="1">
      <c r="A391" s="6"/>
      <c r="B391" s="6"/>
      <c r="C391" s="6"/>
      <c r="D391" s="68"/>
    </row>
    <row r="392" spans="1:4">
      <c r="A392" s="6"/>
      <c r="B392" s="6"/>
      <c r="C392" s="6"/>
      <c r="D392" s="68"/>
    </row>
    <row r="393" spans="1:4">
      <c r="A393" s="6"/>
      <c r="B393" s="6"/>
      <c r="C393" s="6"/>
      <c r="D393" s="68"/>
    </row>
    <row r="394" spans="1:4">
      <c r="A394" s="6"/>
      <c r="B394" s="6"/>
      <c r="C394" s="6"/>
      <c r="D394" s="68"/>
    </row>
    <row r="395" spans="1:4">
      <c r="A395" s="6"/>
      <c r="B395" s="6"/>
      <c r="C395" s="6"/>
      <c r="D395" s="68"/>
    </row>
    <row r="396" spans="1:4">
      <c r="A396" s="6"/>
      <c r="B396" s="6"/>
      <c r="C396" s="6"/>
      <c r="D396" s="68"/>
    </row>
    <row r="397" spans="1:4">
      <c r="A397" s="6"/>
      <c r="B397" s="6"/>
      <c r="C397" s="6"/>
      <c r="D397" s="68"/>
    </row>
    <row r="398" spans="1:4">
      <c r="A398" s="6"/>
      <c r="B398" s="6"/>
      <c r="C398" s="6"/>
      <c r="D398" s="68"/>
    </row>
    <row r="399" spans="1:4">
      <c r="A399" s="6"/>
      <c r="B399" s="6"/>
      <c r="C399" s="6"/>
      <c r="D399" s="68"/>
    </row>
    <row r="400" spans="1:4">
      <c r="A400" s="6"/>
      <c r="B400" s="6"/>
      <c r="C400" s="6"/>
      <c r="D400" s="68"/>
    </row>
    <row r="401" spans="1:4">
      <c r="A401" s="6"/>
      <c r="B401" s="6"/>
      <c r="C401" s="6"/>
      <c r="D401" s="68"/>
    </row>
    <row r="402" spans="1:4">
      <c r="A402" s="6"/>
      <c r="B402" s="6"/>
      <c r="C402" s="6"/>
      <c r="D402" s="68"/>
    </row>
    <row r="403" spans="1:4">
      <c r="A403" s="6"/>
      <c r="B403" s="6"/>
      <c r="C403" s="6"/>
      <c r="D403" s="68"/>
    </row>
    <row r="404" spans="1:4">
      <c r="A404" s="6"/>
      <c r="B404" s="6"/>
      <c r="C404" s="6"/>
      <c r="D404" s="68"/>
    </row>
    <row r="405" spans="1:4">
      <c r="A405" s="6"/>
      <c r="B405" s="6"/>
      <c r="C405" s="6"/>
      <c r="D405" s="68"/>
    </row>
    <row r="406" spans="1:4">
      <c r="A406" s="6"/>
      <c r="B406" s="6"/>
      <c r="C406" s="6"/>
      <c r="D406" s="68"/>
    </row>
    <row r="407" spans="1:4">
      <c r="A407" s="6"/>
      <c r="B407" s="6"/>
      <c r="C407" s="6"/>
      <c r="D407" s="68"/>
    </row>
    <row r="408" spans="1:4">
      <c r="A408" s="6"/>
      <c r="B408" s="6"/>
      <c r="C408" s="6"/>
      <c r="D408" s="68"/>
    </row>
    <row r="409" spans="1:4">
      <c r="A409" s="6"/>
      <c r="B409" s="6"/>
      <c r="C409" s="6"/>
      <c r="D409" s="68"/>
    </row>
    <row r="410" spans="1:4">
      <c r="A410" s="6"/>
      <c r="B410" s="6"/>
      <c r="C410" s="6"/>
      <c r="D410" s="68"/>
    </row>
    <row r="411" spans="1:4">
      <c r="A411" s="6"/>
      <c r="B411" s="6"/>
      <c r="C411" s="6"/>
      <c r="D411" s="68"/>
    </row>
    <row r="412" spans="1:4">
      <c r="A412" s="6"/>
      <c r="B412" s="6"/>
      <c r="C412" s="6"/>
      <c r="D412" s="68"/>
    </row>
    <row r="413" spans="1:4">
      <c r="A413" s="6"/>
      <c r="B413" s="6"/>
      <c r="C413" s="6"/>
      <c r="D413" s="68"/>
    </row>
    <row r="414" spans="1:4">
      <c r="A414" s="6"/>
      <c r="B414" s="6"/>
      <c r="C414" s="6"/>
      <c r="D414" s="68"/>
    </row>
    <row r="415" spans="1:4">
      <c r="A415" s="6"/>
      <c r="B415" s="6"/>
      <c r="C415" s="6"/>
      <c r="D415" s="68"/>
    </row>
    <row r="416" spans="1:4">
      <c r="A416" s="6"/>
      <c r="B416" s="6"/>
      <c r="C416" s="6"/>
      <c r="D416" s="68"/>
    </row>
    <row r="417" spans="1:4">
      <c r="A417" s="6"/>
      <c r="B417" s="6"/>
      <c r="C417" s="6"/>
      <c r="D417" s="68"/>
    </row>
    <row r="418" spans="1:4">
      <c r="A418" s="6"/>
      <c r="B418" s="6"/>
      <c r="C418" s="6"/>
      <c r="D418" s="68"/>
    </row>
    <row r="419" spans="1:4">
      <c r="A419" s="6"/>
      <c r="B419" s="6"/>
      <c r="C419" s="6"/>
      <c r="D419" s="68"/>
    </row>
    <row r="420" spans="1:4">
      <c r="A420" s="6"/>
      <c r="B420" s="6"/>
      <c r="C420" s="6"/>
      <c r="D420" s="68"/>
    </row>
    <row r="421" spans="1:4">
      <c r="A421" s="6"/>
      <c r="B421" s="6"/>
      <c r="C421" s="6"/>
      <c r="D421" s="68"/>
    </row>
    <row r="422" spans="1:4">
      <c r="A422" s="6"/>
      <c r="B422" s="6"/>
      <c r="C422" s="6"/>
      <c r="D422" s="68"/>
    </row>
    <row r="423" spans="1:4">
      <c r="A423" s="6"/>
      <c r="B423" s="6"/>
      <c r="C423" s="6"/>
      <c r="D423" s="68"/>
    </row>
    <row r="424" spans="1:4">
      <c r="A424" s="6"/>
      <c r="B424" s="6"/>
      <c r="C424" s="6"/>
      <c r="D424" s="68"/>
    </row>
    <row r="425" spans="1:4">
      <c r="A425" s="6"/>
      <c r="B425" s="6"/>
      <c r="C425" s="6"/>
      <c r="D425" s="68"/>
    </row>
    <row r="426" spans="1:4">
      <c r="A426" s="6"/>
      <c r="B426" s="6"/>
      <c r="C426" s="6"/>
      <c r="D426" s="68"/>
    </row>
    <row r="427" spans="1:4">
      <c r="A427" s="6"/>
      <c r="B427" s="6"/>
      <c r="C427" s="6"/>
      <c r="D427" s="68"/>
    </row>
    <row r="428" spans="1:4">
      <c r="A428" s="6"/>
      <c r="B428" s="6"/>
      <c r="C428" s="6"/>
      <c r="D428" s="68"/>
    </row>
    <row r="429" spans="1:4">
      <c r="A429" s="6"/>
      <c r="B429" s="6"/>
      <c r="C429" s="6"/>
      <c r="D429" s="68"/>
    </row>
    <row r="430" spans="1:4">
      <c r="A430" s="6"/>
      <c r="B430" s="6"/>
      <c r="C430" s="6"/>
      <c r="D430" s="68"/>
    </row>
    <row r="431" spans="1:4">
      <c r="A431" s="6"/>
      <c r="B431" s="6"/>
      <c r="C431" s="6"/>
      <c r="D431" s="68"/>
    </row>
    <row r="432" spans="1:4">
      <c r="A432" s="6"/>
      <c r="B432" s="6"/>
      <c r="C432" s="6"/>
      <c r="D432" s="68"/>
    </row>
    <row r="433" spans="1:4">
      <c r="A433" s="6"/>
      <c r="B433" s="6"/>
      <c r="C433" s="6"/>
      <c r="D433" s="68"/>
    </row>
    <row r="434" spans="1:4">
      <c r="A434" s="6"/>
      <c r="B434" s="6"/>
      <c r="C434" s="6"/>
      <c r="D434" s="68"/>
    </row>
    <row r="435" spans="1:4">
      <c r="A435" s="6"/>
      <c r="B435" s="6"/>
      <c r="C435" s="6"/>
      <c r="D435" s="68"/>
    </row>
    <row r="436" spans="1:4">
      <c r="A436" s="6"/>
      <c r="B436" s="6"/>
      <c r="C436" s="6"/>
      <c r="D436" s="68"/>
    </row>
    <row r="437" spans="1:4">
      <c r="A437" s="6"/>
      <c r="B437" s="6"/>
      <c r="C437" s="6"/>
      <c r="D437" s="68"/>
    </row>
    <row r="438" spans="1:4">
      <c r="A438" s="6"/>
      <c r="B438" s="6"/>
      <c r="C438" s="6"/>
      <c r="D438" s="68"/>
    </row>
    <row r="439" spans="1:4">
      <c r="A439" s="6"/>
      <c r="B439" s="6"/>
      <c r="C439" s="6"/>
      <c r="D439" s="68"/>
    </row>
    <row r="440" spans="1:4">
      <c r="A440" s="6"/>
      <c r="B440" s="6"/>
      <c r="C440" s="6"/>
      <c r="D440" s="68"/>
    </row>
    <row r="441" spans="1:4">
      <c r="A441" s="6"/>
      <c r="B441" s="6"/>
      <c r="C441" s="6"/>
      <c r="D441" s="68"/>
    </row>
    <row r="442" spans="1:4">
      <c r="A442" s="6"/>
      <c r="B442" s="6"/>
      <c r="C442" s="6"/>
      <c r="D442" s="68"/>
    </row>
    <row r="443" spans="1:4">
      <c r="A443" s="6"/>
      <c r="B443" s="6"/>
      <c r="C443" s="6"/>
      <c r="D443" s="68"/>
    </row>
    <row r="444" spans="1:4">
      <c r="A444" s="6"/>
      <c r="B444" s="6"/>
      <c r="C444" s="6"/>
      <c r="D444" s="68"/>
    </row>
    <row r="445" spans="1:4">
      <c r="A445" s="6"/>
      <c r="B445" s="6"/>
      <c r="C445" s="6"/>
      <c r="D445" s="68"/>
    </row>
    <row r="446" spans="1:4">
      <c r="A446" s="6"/>
      <c r="B446" s="6"/>
      <c r="C446" s="6"/>
      <c r="D446" s="68"/>
    </row>
    <row r="447" spans="1:4">
      <c r="A447" s="6"/>
      <c r="B447" s="6"/>
      <c r="C447" s="6"/>
      <c r="D447" s="68"/>
    </row>
    <row r="448" spans="1:4">
      <c r="A448" s="6"/>
      <c r="B448" s="6"/>
      <c r="C448" s="6"/>
      <c r="D448" s="68"/>
    </row>
    <row r="449" spans="1:4">
      <c r="A449" s="6"/>
      <c r="B449" s="6"/>
      <c r="C449" s="6"/>
      <c r="D449" s="68"/>
    </row>
    <row r="450" spans="1:4">
      <c r="A450" s="6"/>
      <c r="B450" s="6"/>
      <c r="C450" s="6"/>
      <c r="D450" s="68"/>
    </row>
    <row r="451" spans="1:4">
      <c r="A451" s="6"/>
      <c r="B451" s="6"/>
      <c r="C451" s="6"/>
      <c r="D451" s="68"/>
    </row>
    <row r="452" spans="1:4">
      <c r="A452" s="6"/>
      <c r="B452" s="6"/>
      <c r="C452" s="6"/>
      <c r="D452" s="68"/>
    </row>
    <row r="453" spans="1:4">
      <c r="A453" s="6"/>
      <c r="B453" s="6"/>
      <c r="C453" s="6"/>
      <c r="D453" s="68"/>
    </row>
    <row r="454" spans="1:4">
      <c r="A454" s="6"/>
      <c r="B454" s="6"/>
      <c r="C454" s="6"/>
      <c r="D454" s="68"/>
    </row>
    <row r="455" spans="1:4">
      <c r="A455" s="6"/>
      <c r="B455" s="6"/>
      <c r="C455" s="6"/>
      <c r="D455" s="68"/>
    </row>
    <row r="456" spans="1:4">
      <c r="A456" s="6"/>
      <c r="B456" s="6"/>
      <c r="C456" s="6"/>
      <c r="D456" s="68"/>
    </row>
    <row r="457" spans="1:4">
      <c r="A457" s="6"/>
      <c r="B457" s="6"/>
      <c r="C457" s="6"/>
      <c r="D457" s="68"/>
    </row>
    <row r="458" spans="1:4">
      <c r="A458" s="6"/>
      <c r="B458" s="6"/>
      <c r="C458" s="6"/>
      <c r="D458" s="68"/>
    </row>
    <row r="459" spans="1:4">
      <c r="A459" s="6"/>
      <c r="B459" s="6"/>
      <c r="C459" s="6"/>
      <c r="D459" s="68"/>
    </row>
    <row r="460" spans="1:4">
      <c r="A460" s="6"/>
      <c r="B460" s="6"/>
      <c r="C460" s="6"/>
      <c r="D460" s="68"/>
    </row>
    <row r="461" spans="1:4">
      <c r="A461" s="6"/>
      <c r="B461" s="6"/>
      <c r="C461" s="6"/>
      <c r="D461" s="68"/>
    </row>
    <row r="462" spans="1:4">
      <c r="A462" s="6"/>
      <c r="B462" s="6"/>
      <c r="C462" s="6"/>
      <c r="D462" s="68"/>
    </row>
    <row r="463" spans="1:4">
      <c r="A463" s="6"/>
      <c r="B463" s="6"/>
      <c r="C463" s="6"/>
      <c r="D463" s="68"/>
    </row>
    <row r="464" spans="1:4">
      <c r="A464" s="6"/>
      <c r="B464" s="6"/>
      <c r="C464" s="6"/>
      <c r="D464" s="68"/>
    </row>
    <row r="465" spans="1:4">
      <c r="A465" s="6"/>
      <c r="B465" s="6"/>
      <c r="C465" s="6"/>
      <c r="D465" s="68"/>
    </row>
    <row r="466" spans="1:4">
      <c r="A466" s="6"/>
      <c r="B466" s="6"/>
      <c r="C466" s="6"/>
      <c r="D466" s="68"/>
    </row>
    <row r="467" spans="1:4">
      <c r="A467" s="6"/>
      <c r="B467" s="6"/>
      <c r="C467" s="6"/>
      <c r="D467" s="68"/>
    </row>
    <row r="468" spans="1:4">
      <c r="A468" s="6"/>
      <c r="B468" s="6"/>
      <c r="C468" s="6"/>
      <c r="D468" s="68"/>
    </row>
    <row r="469" spans="1:4">
      <c r="A469" s="6"/>
      <c r="B469" s="6"/>
      <c r="C469" s="6"/>
      <c r="D469" s="68"/>
    </row>
    <row r="470" spans="1:4">
      <c r="A470" s="6"/>
      <c r="B470" s="6"/>
      <c r="C470" s="6"/>
      <c r="D470" s="68"/>
    </row>
    <row r="471" spans="1:4">
      <c r="A471" s="6"/>
      <c r="B471" s="6"/>
      <c r="C471" s="6"/>
      <c r="D471" s="68"/>
    </row>
    <row r="472" spans="1:4">
      <c r="A472" s="6"/>
      <c r="B472" s="6"/>
      <c r="C472" s="6"/>
      <c r="D472" s="68"/>
    </row>
    <row r="473" spans="1:4">
      <c r="A473" s="6"/>
      <c r="B473" s="6"/>
      <c r="C473" s="6"/>
      <c r="D473" s="68"/>
    </row>
    <row r="474" spans="1:4">
      <c r="A474" s="6"/>
      <c r="B474" s="6"/>
      <c r="C474" s="6"/>
      <c r="D474" s="68"/>
    </row>
    <row r="475" spans="1:4">
      <c r="A475" s="6"/>
      <c r="B475" s="6"/>
      <c r="C475" s="6"/>
      <c r="D475" s="68"/>
    </row>
    <row r="476" spans="1:4">
      <c r="A476" s="6"/>
      <c r="B476" s="6"/>
      <c r="C476" s="6"/>
      <c r="D476" s="68"/>
    </row>
    <row r="477" spans="1:4">
      <c r="A477" s="6"/>
      <c r="B477" s="6"/>
      <c r="C477" s="6"/>
      <c r="D477" s="68"/>
    </row>
    <row r="478" spans="1:4">
      <c r="A478" s="6"/>
      <c r="B478" s="6"/>
      <c r="C478" s="6"/>
      <c r="D478" s="68"/>
    </row>
    <row r="479" spans="1:4">
      <c r="A479" s="6"/>
      <c r="B479" s="6"/>
      <c r="C479" s="6"/>
      <c r="D479" s="68"/>
    </row>
    <row r="480" spans="1:4">
      <c r="A480" s="6"/>
      <c r="B480" s="6"/>
      <c r="C480" s="6"/>
      <c r="D480" s="68"/>
    </row>
    <row r="481" spans="1:4">
      <c r="A481" s="6"/>
      <c r="B481" s="6"/>
      <c r="C481" s="6"/>
      <c r="D481" s="68"/>
    </row>
    <row r="482" spans="1:4">
      <c r="A482" s="6"/>
      <c r="B482" s="6"/>
      <c r="C482" s="6"/>
      <c r="D482" s="68"/>
    </row>
    <row r="483" spans="1:4">
      <c r="A483" s="6"/>
      <c r="B483" s="6"/>
      <c r="C483" s="6"/>
      <c r="D483" s="68"/>
    </row>
    <row r="484" spans="1:4">
      <c r="A484" s="6"/>
      <c r="B484" s="6"/>
      <c r="C484" s="6"/>
      <c r="D484" s="68"/>
    </row>
    <row r="485" spans="1:4">
      <c r="A485" s="6"/>
      <c r="B485" s="6"/>
      <c r="C485" s="6"/>
      <c r="D485" s="68"/>
    </row>
    <row r="486" spans="1:4">
      <c r="A486" s="6"/>
      <c r="B486" s="6"/>
      <c r="C486" s="6"/>
      <c r="D486" s="68"/>
    </row>
    <row r="487" spans="1:4">
      <c r="A487" s="6"/>
      <c r="B487" s="6"/>
      <c r="C487" s="6"/>
      <c r="D487" s="68"/>
    </row>
    <row r="488" spans="1:4">
      <c r="A488" s="6"/>
      <c r="B488" s="6"/>
      <c r="C488" s="6"/>
      <c r="D488" s="68"/>
    </row>
    <row r="489" spans="1:4">
      <c r="A489" s="6"/>
      <c r="B489" s="6"/>
      <c r="C489" s="6"/>
      <c r="D489" s="68"/>
    </row>
    <row r="490" spans="1:4">
      <c r="A490" s="6"/>
      <c r="B490" s="6"/>
      <c r="C490" s="6"/>
      <c r="D490" s="68"/>
    </row>
    <row r="491" spans="1:4">
      <c r="A491" s="6"/>
      <c r="B491" s="6"/>
      <c r="C491" s="6"/>
      <c r="D491" s="68"/>
    </row>
    <row r="492" spans="1:4">
      <c r="A492" s="6"/>
      <c r="B492" s="6"/>
      <c r="C492" s="6"/>
      <c r="D492" s="68"/>
    </row>
    <row r="493" spans="1:4">
      <c r="A493" s="6"/>
      <c r="B493" s="6"/>
      <c r="C493" s="6"/>
      <c r="D493" s="68"/>
    </row>
    <row r="494" spans="1:4">
      <c r="A494" s="6"/>
      <c r="B494" s="6"/>
      <c r="C494" s="6"/>
      <c r="D494" s="68"/>
    </row>
    <row r="495" spans="1:4">
      <c r="A495" s="6"/>
      <c r="B495" s="6"/>
      <c r="C495" s="6"/>
      <c r="D495" s="68"/>
    </row>
    <row r="496" spans="1:4">
      <c r="A496" s="6"/>
      <c r="B496" s="6"/>
      <c r="C496" s="6"/>
      <c r="D496" s="68"/>
    </row>
    <row r="497" spans="1:4">
      <c r="A497" s="6"/>
      <c r="B497" s="6"/>
      <c r="C497" s="6"/>
      <c r="D497" s="68"/>
    </row>
    <row r="498" spans="1:4">
      <c r="A498" s="6"/>
      <c r="B498" s="6"/>
      <c r="C498" s="6"/>
      <c r="D498" s="68"/>
    </row>
    <row r="499" spans="1:4">
      <c r="A499" s="6"/>
      <c r="B499" s="6"/>
      <c r="C499" s="6"/>
      <c r="D499" s="68"/>
    </row>
    <row r="500" spans="1:4">
      <c r="A500" s="6"/>
      <c r="B500" s="6"/>
      <c r="C500" s="6"/>
      <c r="D500" s="68"/>
    </row>
    <row r="501" spans="1:4">
      <c r="A501" s="6"/>
      <c r="B501" s="6"/>
      <c r="C501" s="6"/>
      <c r="D501" s="68"/>
    </row>
    <row r="502" spans="1:4">
      <c r="A502" s="6"/>
      <c r="B502" s="6"/>
      <c r="C502" s="6"/>
      <c r="D502" s="68"/>
    </row>
    <row r="503" spans="1:4">
      <c r="A503" s="6"/>
      <c r="B503" s="6"/>
      <c r="C503" s="6"/>
      <c r="D503" s="68"/>
    </row>
    <row r="504" spans="1:4">
      <c r="A504" s="6"/>
      <c r="B504" s="6"/>
      <c r="C504" s="6"/>
      <c r="D504" s="68"/>
    </row>
    <row r="505" spans="1:4">
      <c r="A505" s="6"/>
      <c r="B505" s="6"/>
      <c r="C505" s="6"/>
      <c r="D505" s="68"/>
    </row>
    <row r="506" spans="1:4">
      <c r="A506" s="6"/>
      <c r="B506" s="6"/>
      <c r="C506" s="6"/>
      <c r="D506" s="68"/>
    </row>
    <row r="507" spans="1:4">
      <c r="A507" s="6"/>
      <c r="B507" s="6"/>
      <c r="C507" s="6"/>
      <c r="D507" s="68"/>
    </row>
    <row r="508" spans="1:4">
      <c r="A508" s="6"/>
      <c r="B508" s="6"/>
      <c r="C508" s="6"/>
      <c r="D508" s="68"/>
    </row>
    <row r="509" spans="1:4">
      <c r="A509" s="6"/>
      <c r="B509" s="6"/>
      <c r="C509" s="6"/>
      <c r="D509" s="68"/>
    </row>
    <row r="510" spans="1:4">
      <c r="A510" s="6"/>
      <c r="B510" s="6"/>
      <c r="C510" s="6"/>
      <c r="D510" s="68"/>
    </row>
    <row r="511" spans="1:4">
      <c r="A511" s="6"/>
      <c r="B511" s="6"/>
      <c r="C511" s="6"/>
      <c r="D511" s="68"/>
    </row>
    <row r="512" spans="1:4">
      <c r="A512" s="6"/>
      <c r="B512" s="6"/>
      <c r="C512" s="6"/>
      <c r="D512" s="68"/>
    </row>
    <row r="513" spans="1:4">
      <c r="A513" s="6"/>
      <c r="B513" s="6"/>
      <c r="C513" s="6"/>
      <c r="D513" s="68"/>
    </row>
    <row r="514" spans="1:4">
      <c r="A514" s="6"/>
      <c r="B514" s="6"/>
      <c r="C514" s="6"/>
      <c r="D514" s="68"/>
    </row>
    <row r="515" spans="1:4">
      <c r="A515" s="6"/>
      <c r="B515" s="6"/>
      <c r="C515" s="6"/>
      <c r="D515" s="68"/>
    </row>
    <row r="516" spans="1:4">
      <c r="A516" s="6"/>
      <c r="B516" s="6"/>
      <c r="C516" s="6"/>
      <c r="D516" s="68"/>
    </row>
    <row r="517" spans="1:4">
      <c r="A517" s="6"/>
      <c r="B517" s="6"/>
      <c r="C517" s="6"/>
      <c r="D517" s="68"/>
    </row>
    <row r="518" spans="1:4">
      <c r="A518" s="6"/>
      <c r="B518" s="6"/>
      <c r="C518" s="6"/>
      <c r="D518" s="68"/>
    </row>
    <row r="519" spans="1:4">
      <c r="A519" s="6"/>
      <c r="B519" s="6"/>
      <c r="C519" s="6"/>
      <c r="D519" s="68"/>
    </row>
    <row r="520" spans="1:4">
      <c r="A520" s="6"/>
      <c r="B520" s="6"/>
      <c r="C520" s="6"/>
      <c r="D520" s="68"/>
    </row>
    <row r="521" spans="1:4">
      <c r="A521" s="6"/>
      <c r="B521" s="6"/>
      <c r="C521" s="6"/>
      <c r="D521" s="68"/>
    </row>
    <row r="522" spans="1:4">
      <c r="A522" s="6"/>
      <c r="B522" s="6"/>
      <c r="C522" s="6"/>
      <c r="D522" s="68"/>
    </row>
    <row r="523" spans="1:4">
      <c r="A523" s="6"/>
      <c r="B523" s="6"/>
      <c r="C523" s="6"/>
      <c r="D523" s="68"/>
    </row>
    <row r="524" spans="1:4">
      <c r="A524" s="6"/>
      <c r="B524" s="6"/>
      <c r="C524" s="6"/>
      <c r="D524" s="68"/>
    </row>
    <row r="525" spans="1:4">
      <c r="A525" s="6"/>
      <c r="B525" s="6"/>
      <c r="C525" s="6"/>
      <c r="D525" s="68"/>
    </row>
    <row r="526" spans="1:4">
      <c r="A526" s="6"/>
      <c r="B526" s="6"/>
      <c r="C526" s="6"/>
      <c r="D526" s="68"/>
    </row>
    <row r="527" spans="1:4">
      <c r="A527" s="6"/>
      <c r="B527" s="6"/>
      <c r="C527" s="6"/>
      <c r="D527" s="68"/>
    </row>
    <row r="528" spans="1:4">
      <c r="A528" s="6"/>
      <c r="B528" s="6"/>
      <c r="C528" s="6"/>
      <c r="D528" s="68"/>
    </row>
    <row r="529" spans="1:4">
      <c r="A529" s="6"/>
      <c r="B529" s="6"/>
      <c r="C529" s="6"/>
      <c r="D529" s="68"/>
    </row>
    <row r="530" spans="1:4">
      <c r="A530" s="6"/>
      <c r="B530" s="6"/>
      <c r="C530" s="6"/>
      <c r="D530" s="68"/>
    </row>
    <row r="531" spans="1:4">
      <c r="A531" s="6"/>
      <c r="B531" s="6"/>
      <c r="C531" s="6"/>
      <c r="D531" s="68"/>
    </row>
    <row r="532" spans="1:4">
      <c r="A532" s="6"/>
      <c r="B532" s="6"/>
      <c r="C532" s="6"/>
      <c r="D532" s="68"/>
    </row>
    <row r="533" spans="1:4">
      <c r="A533" s="6"/>
      <c r="B533" s="6"/>
      <c r="C533" s="6"/>
      <c r="D533" s="68"/>
    </row>
    <row r="534" spans="1:4">
      <c r="A534" s="6"/>
      <c r="B534" s="6"/>
      <c r="C534" s="6"/>
      <c r="D534" s="68"/>
    </row>
    <row r="535" spans="1:4">
      <c r="A535" s="6"/>
      <c r="B535" s="6"/>
      <c r="C535" s="6"/>
      <c r="D535" s="68"/>
    </row>
    <row r="536" spans="1:4">
      <c r="A536" s="6"/>
      <c r="B536" s="6"/>
      <c r="C536" s="6"/>
      <c r="D536" s="68"/>
    </row>
    <row r="537" spans="1:4">
      <c r="A537" s="6"/>
      <c r="B537" s="6"/>
      <c r="C537" s="6"/>
      <c r="D537" s="68"/>
    </row>
    <row r="538" spans="1:4">
      <c r="A538" s="6"/>
      <c r="B538" s="6"/>
      <c r="C538" s="6"/>
      <c r="D538" s="68"/>
    </row>
    <row r="539" spans="1:4">
      <c r="A539" s="6"/>
      <c r="B539" s="6"/>
      <c r="C539" s="6"/>
      <c r="D539" s="68"/>
    </row>
    <row r="540" spans="1:4">
      <c r="A540" s="6"/>
      <c r="B540" s="6"/>
      <c r="C540" s="6"/>
      <c r="D540" s="68"/>
    </row>
    <row r="541" spans="1:4">
      <c r="A541" s="6"/>
      <c r="B541" s="6"/>
      <c r="C541" s="6"/>
      <c r="D541" s="68"/>
    </row>
    <row r="542" spans="1:4">
      <c r="A542" s="6"/>
      <c r="B542" s="6"/>
      <c r="C542" s="6"/>
      <c r="D542" s="68"/>
    </row>
    <row r="543" spans="1:4">
      <c r="A543" s="6"/>
      <c r="B543" s="6"/>
      <c r="C543" s="6"/>
      <c r="D543" s="68"/>
    </row>
    <row r="544" spans="1:4">
      <c r="A544" s="6"/>
      <c r="B544" s="6"/>
      <c r="C544" s="6"/>
      <c r="D544" s="68"/>
    </row>
    <row r="545" spans="1:4">
      <c r="A545" s="6"/>
      <c r="B545" s="6"/>
      <c r="C545" s="6"/>
      <c r="D545" s="68"/>
    </row>
    <row r="546" spans="1:4">
      <c r="A546" s="6"/>
      <c r="B546" s="6"/>
      <c r="C546" s="6"/>
      <c r="D546" s="68"/>
    </row>
    <row r="547" spans="1:4">
      <c r="A547" s="6"/>
      <c r="B547" s="6"/>
      <c r="C547" s="6"/>
      <c r="D547" s="68"/>
    </row>
    <row r="548" spans="1:4">
      <c r="A548" s="6"/>
      <c r="B548" s="6"/>
      <c r="C548" s="6"/>
      <c r="D548" s="68"/>
    </row>
    <row r="549" spans="1:4">
      <c r="A549" s="6"/>
      <c r="B549" s="6"/>
      <c r="C549" s="6"/>
      <c r="D549" s="68"/>
    </row>
    <row r="550" spans="1:4">
      <c r="A550" s="6"/>
      <c r="B550" s="6"/>
      <c r="C550" s="6"/>
      <c r="D550" s="68"/>
    </row>
    <row r="551" spans="1:4">
      <c r="A551" s="6"/>
      <c r="B551" s="6"/>
      <c r="C551" s="6"/>
      <c r="D551" s="68"/>
    </row>
    <row r="552" spans="1:4">
      <c r="A552" s="6"/>
      <c r="B552" s="6"/>
      <c r="C552" s="6"/>
      <c r="D552" s="68"/>
    </row>
    <row r="553" spans="1:4">
      <c r="A553" s="6"/>
      <c r="B553" s="6"/>
      <c r="C553" s="6"/>
      <c r="D553" s="68"/>
    </row>
    <row r="554" spans="1:4">
      <c r="A554" s="6"/>
      <c r="B554" s="6"/>
      <c r="C554" s="6"/>
      <c r="D554" s="68"/>
    </row>
    <row r="555" spans="1:4">
      <c r="A555" s="6"/>
      <c r="B555" s="6"/>
      <c r="C555" s="6"/>
      <c r="D555" s="68"/>
    </row>
    <row r="556" spans="1:4">
      <c r="A556" s="6"/>
      <c r="B556" s="6"/>
      <c r="C556" s="6"/>
      <c r="D556" s="68"/>
    </row>
    <row r="557" spans="1:4">
      <c r="A557" s="6"/>
      <c r="B557" s="6"/>
      <c r="C557" s="6"/>
      <c r="D557" s="68"/>
    </row>
    <row r="558" spans="1:4">
      <c r="A558" s="6"/>
      <c r="B558" s="6"/>
      <c r="C558" s="6"/>
      <c r="D558" s="68"/>
    </row>
    <row r="559" spans="1:4">
      <c r="A559" s="6"/>
      <c r="B559" s="6"/>
      <c r="C559" s="6"/>
      <c r="D559" s="68"/>
    </row>
    <row r="560" spans="1:4">
      <c r="A560" s="6"/>
      <c r="B560" s="6"/>
      <c r="C560" s="6"/>
      <c r="D560" s="68"/>
    </row>
    <row r="561" spans="1:4">
      <c r="A561" s="6"/>
      <c r="B561" s="6"/>
      <c r="C561" s="6"/>
      <c r="D561" s="68"/>
    </row>
    <row r="562" spans="1:4">
      <c r="A562" s="6"/>
      <c r="B562" s="6"/>
      <c r="C562" s="6"/>
      <c r="D562" s="68"/>
    </row>
    <row r="563" spans="1:4">
      <c r="A563" s="6"/>
      <c r="B563" s="6"/>
      <c r="C563" s="6"/>
      <c r="D563" s="68"/>
    </row>
    <row r="564" spans="1:4">
      <c r="A564" s="6"/>
      <c r="B564" s="6"/>
      <c r="C564" s="6"/>
      <c r="D564" s="68"/>
    </row>
    <row r="565" spans="1:4">
      <c r="A565" s="6"/>
      <c r="B565" s="6"/>
      <c r="C565" s="6"/>
      <c r="D565" s="68"/>
    </row>
    <row r="566" spans="1:4">
      <c r="A566" s="6"/>
      <c r="B566" s="6"/>
      <c r="C566" s="6"/>
      <c r="D566" s="68"/>
    </row>
    <row r="567" spans="1:4">
      <c r="A567" s="6"/>
      <c r="B567" s="6"/>
      <c r="C567" s="6"/>
      <c r="D567" s="68"/>
    </row>
    <row r="568" spans="1:4">
      <c r="A568" s="6"/>
      <c r="B568" s="6"/>
      <c r="C568" s="6"/>
      <c r="D568" s="68"/>
    </row>
    <row r="569" spans="1:4">
      <c r="A569" s="6"/>
      <c r="B569" s="6"/>
      <c r="C569" s="6"/>
      <c r="D569" s="68"/>
    </row>
    <row r="570" spans="1:4">
      <c r="A570" s="6"/>
      <c r="B570" s="6"/>
      <c r="C570" s="6"/>
      <c r="D570" s="68"/>
    </row>
    <row r="571" spans="1:4">
      <c r="A571" s="6"/>
      <c r="B571" s="6"/>
      <c r="C571" s="6"/>
      <c r="D571" s="68"/>
    </row>
    <row r="572" spans="1:4">
      <c r="A572" s="6"/>
      <c r="B572" s="6"/>
      <c r="C572" s="6"/>
      <c r="D572" s="68"/>
    </row>
    <row r="573" spans="1:4">
      <c r="A573" s="6"/>
      <c r="B573" s="6"/>
      <c r="C573" s="6"/>
      <c r="D573" s="68"/>
    </row>
    <row r="574" spans="1:4">
      <c r="A574" s="6"/>
      <c r="B574" s="6"/>
      <c r="C574" s="6"/>
      <c r="D574" s="68"/>
    </row>
    <row r="575" spans="1:4">
      <c r="A575" s="6"/>
      <c r="B575" s="6"/>
      <c r="C575" s="6"/>
      <c r="D575" s="68"/>
    </row>
    <row r="576" spans="1:4">
      <c r="A576" s="6"/>
      <c r="B576" s="6"/>
      <c r="C576" s="6"/>
      <c r="D576" s="68"/>
    </row>
    <row r="577" spans="1:4">
      <c r="A577" s="6"/>
      <c r="B577" s="6"/>
      <c r="C577" s="6"/>
      <c r="D577" s="68"/>
    </row>
    <row r="578" spans="1:4">
      <c r="A578" s="6"/>
      <c r="B578" s="6"/>
      <c r="C578" s="6"/>
      <c r="D578" s="68"/>
    </row>
    <row r="579" spans="1:4">
      <c r="A579" s="6"/>
      <c r="B579" s="6"/>
      <c r="C579" s="6"/>
      <c r="D579" s="68"/>
    </row>
    <row r="580" spans="1:4">
      <c r="A580" s="6"/>
      <c r="B580" s="6"/>
      <c r="C580" s="6"/>
      <c r="D580" s="68"/>
    </row>
    <row r="581" spans="1:4">
      <c r="A581" s="6"/>
      <c r="B581" s="6"/>
      <c r="C581" s="6"/>
      <c r="D581" s="68"/>
    </row>
    <row r="582" spans="1:4">
      <c r="A582" s="6"/>
      <c r="B582" s="6"/>
      <c r="C582" s="6"/>
      <c r="D582" s="68"/>
    </row>
    <row r="583" spans="1:4">
      <c r="A583" s="6"/>
      <c r="B583" s="6"/>
      <c r="C583" s="6"/>
      <c r="D583" s="68"/>
    </row>
    <row r="584" spans="1:4">
      <c r="A584" s="6"/>
      <c r="B584" s="6"/>
      <c r="C584" s="6"/>
      <c r="D584" s="68"/>
    </row>
    <row r="585" spans="1:4">
      <c r="A585" s="6"/>
      <c r="B585" s="6"/>
      <c r="C585" s="6"/>
      <c r="D585" s="68"/>
    </row>
    <row r="586" spans="1:4">
      <c r="A586" s="6"/>
      <c r="B586" s="6"/>
      <c r="C586" s="6"/>
      <c r="D586" s="68"/>
    </row>
    <row r="587" spans="1:4">
      <c r="A587" s="6"/>
      <c r="B587" s="6"/>
      <c r="C587" s="6"/>
      <c r="D587" s="68"/>
    </row>
    <row r="588" spans="1:4">
      <c r="A588" s="6"/>
      <c r="B588" s="6"/>
      <c r="C588" s="6"/>
      <c r="D588" s="68"/>
    </row>
    <row r="589" spans="1:4">
      <c r="A589" s="6"/>
      <c r="B589" s="6"/>
      <c r="C589" s="6"/>
      <c r="D589" s="68"/>
    </row>
    <row r="590" spans="1:4">
      <c r="A590" s="6"/>
      <c r="B590" s="6"/>
      <c r="C590" s="6"/>
      <c r="D590" s="68"/>
    </row>
    <row r="591" spans="1:4">
      <c r="A591" s="6"/>
      <c r="B591" s="6"/>
      <c r="C591" s="6"/>
      <c r="D591" s="68"/>
    </row>
    <row r="592" spans="1:4">
      <c r="A592" s="6"/>
      <c r="B592" s="6"/>
      <c r="C592" s="6"/>
      <c r="D592" s="68"/>
    </row>
    <row r="593" spans="1:4">
      <c r="A593" s="6"/>
      <c r="B593" s="6"/>
      <c r="C593" s="6"/>
      <c r="D593" s="68"/>
    </row>
    <row r="594" spans="1:4">
      <c r="A594" s="6"/>
      <c r="B594" s="6"/>
      <c r="C594" s="6"/>
      <c r="D594" s="68"/>
    </row>
    <row r="595" spans="1:4">
      <c r="A595" s="6"/>
      <c r="B595" s="6"/>
      <c r="C595" s="6"/>
      <c r="D595" s="68"/>
    </row>
    <row r="596" spans="1:4">
      <c r="A596" s="6"/>
      <c r="B596" s="6"/>
      <c r="C596" s="6"/>
      <c r="D596" s="68"/>
    </row>
    <row r="597" spans="1:4">
      <c r="A597" s="6"/>
      <c r="B597" s="6"/>
      <c r="C597" s="6"/>
      <c r="D597" s="68"/>
    </row>
    <row r="598" spans="1:4">
      <c r="A598" s="6"/>
      <c r="B598" s="6"/>
      <c r="C598" s="6"/>
      <c r="D598" s="68"/>
    </row>
    <row r="599" spans="1:4">
      <c r="A599" s="6"/>
      <c r="B599" s="6"/>
      <c r="C599" s="6"/>
      <c r="D599" s="68"/>
    </row>
    <row r="600" spans="1:4">
      <c r="A600" s="6"/>
      <c r="B600" s="6"/>
      <c r="C600" s="6"/>
      <c r="D600" s="68"/>
    </row>
    <row r="601" spans="1:4">
      <c r="A601" s="6"/>
      <c r="B601" s="6"/>
      <c r="C601" s="6"/>
      <c r="D601" s="68"/>
    </row>
    <row r="602" spans="1:4">
      <c r="A602" s="6"/>
      <c r="B602" s="6"/>
      <c r="C602" s="6"/>
      <c r="D602" s="68"/>
    </row>
    <row r="603" spans="1:4">
      <c r="A603" s="6"/>
      <c r="B603" s="6"/>
      <c r="C603" s="6"/>
      <c r="D603" s="68"/>
    </row>
    <row r="604" spans="1:4">
      <c r="A604" s="6"/>
      <c r="B604" s="6"/>
      <c r="C604" s="6"/>
      <c r="D604" s="68"/>
    </row>
    <row r="605" spans="1:4">
      <c r="A605" s="6"/>
      <c r="B605" s="6"/>
      <c r="C605" s="6"/>
      <c r="D605" s="68"/>
    </row>
    <row r="606" spans="1:4">
      <c r="A606" s="6"/>
      <c r="B606" s="6"/>
      <c r="C606" s="6"/>
      <c r="D606" s="68"/>
    </row>
    <row r="607" spans="1:4">
      <c r="A607" s="6"/>
      <c r="B607" s="6"/>
      <c r="C607" s="6"/>
      <c r="D607" s="68"/>
    </row>
    <row r="608" spans="1:4">
      <c r="A608" s="6"/>
      <c r="B608" s="6"/>
      <c r="C608" s="6"/>
      <c r="D608" s="68"/>
    </row>
    <row r="609" spans="1:4">
      <c r="A609" s="6"/>
      <c r="B609" s="6"/>
      <c r="C609" s="6"/>
      <c r="D609" s="68"/>
    </row>
    <row r="610" spans="1:4">
      <c r="A610" s="6"/>
      <c r="B610" s="6"/>
      <c r="C610" s="6"/>
      <c r="D610" s="68"/>
    </row>
    <row r="611" spans="1:4">
      <c r="A611" s="6"/>
      <c r="B611" s="6"/>
      <c r="C611" s="6"/>
      <c r="D611" s="68"/>
    </row>
    <row r="612" spans="1:4">
      <c r="A612" s="6"/>
      <c r="B612" s="6"/>
      <c r="C612" s="6"/>
      <c r="D612" s="68"/>
    </row>
    <row r="613" spans="1:4">
      <c r="A613" s="6"/>
      <c r="B613" s="6"/>
      <c r="C613" s="6"/>
      <c r="D613" s="68"/>
    </row>
    <row r="614" spans="1:4">
      <c r="A614" s="6"/>
      <c r="B614" s="6"/>
      <c r="C614" s="6"/>
      <c r="D614" s="68"/>
    </row>
    <row r="615" spans="1:4">
      <c r="A615" s="6"/>
      <c r="B615" s="6"/>
      <c r="C615" s="6"/>
      <c r="D615" s="68"/>
    </row>
    <row r="616" spans="1:4">
      <c r="A616" s="6"/>
      <c r="B616" s="6"/>
      <c r="C616" s="6"/>
      <c r="D616" s="68"/>
    </row>
    <row r="617" spans="1:4">
      <c r="A617" s="6"/>
      <c r="B617" s="6"/>
      <c r="C617" s="6"/>
      <c r="D617" s="68"/>
    </row>
    <row r="618" spans="1:4">
      <c r="A618" s="6"/>
      <c r="B618" s="6"/>
      <c r="C618" s="6"/>
      <c r="D618" s="68"/>
    </row>
    <row r="619" spans="1:4">
      <c r="A619" s="6"/>
      <c r="B619" s="6"/>
      <c r="C619" s="6"/>
      <c r="D619" s="68"/>
    </row>
    <row r="620" spans="1:4">
      <c r="A620" s="6"/>
      <c r="B620" s="6"/>
      <c r="C620" s="6"/>
      <c r="D620" s="68"/>
    </row>
    <row r="621" spans="1:4">
      <c r="A621" s="6"/>
      <c r="B621" s="6"/>
      <c r="C621" s="6"/>
      <c r="D621" s="68"/>
    </row>
    <row r="622" spans="1:4">
      <c r="A622" s="6"/>
      <c r="B622" s="6"/>
      <c r="C622" s="6"/>
      <c r="D622" s="68"/>
    </row>
    <row r="623" spans="1:4">
      <c r="A623" s="6"/>
      <c r="B623" s="6"/>
      <c r="C623" s="6"/>
      <c r="D623" s="68"/>
    </row>
    <row r="624" spans="1:4">
      <c r="A624" s="6"/>
      <c r="B624" s="6"/>
      <c r="C624" s="6"/>
      <c r="D624" s="68"/>
    </row>
    <row r="625" spans="1:4">
      <c r="A625" s="6"/>
      <c r="B625" s="6"/>
      <c r="C625" s="6"/>
      <c r="D625" s="68"/>
    </row>
    <row r="626" spans="1:4">
      <c r="A626" s="6"/>
      <c r="B626" s="6"/>
      <c r="C626" s="6"/>
      <c r="D626" s="68"/>
    </row>
    <row r="627" spans="1:4">
      <c r="A627" s="6"/>
      <c r="B627" s="6"/>
      <c r="C627" s="6"/>
      <c r="D627" s="68"/>
    </row>
    <row r="628" spans="1:4">
      <c r="A628" s="6"/>
      <c r="B628" s="6"/>
      <c r="C628" s="6"/>
      <c r="D628" s="68"/>
    </row>
    <row r="629" spans="1:4">
      <c r="A629" s="6"/>
      <c r="B629" s="6"/>
      <c r="C629" s="6"/>
      <c r="D629" s="68"/>
    </row>
    <row r="630" spans="1:4">
      <c r="A630" s="6"/>
      <c r="B630" s="6"/>
      <c r="C630" s="6"/>
      <c r="D630" s="68"/>
    </row>
    <row r="631" spans="1:4">
      <c r="A631" s="6"/>
      <c r="B631" s="6"/>
      <c r="C631" s="6"/>
      <c r="D631" s="68"/>
    </row>
    <row r="632" spans="1:4">
      <c r="A632" s="6"/>
      <c r="B632" s="6"/>
      <c r="C632" s="6"/>
      <c r="D632" s="68"/>
    </row>
    <row r="633" spans="1:4">
      <c r="A633" s="6"/>
      <c r="B633" s="6"/>
      <c r="C633" s="6"/>
      <c r="D633" s="68"/>
    </row>
    <row r="634" spans="1:4">
      <c r="A634" s="6"/>
      <c r="B634" s="6"/>
      <c r="C634" s="6"/>
      <c r="D634" s="68"/>
    </row>
    <row r="635" spans="1:4">
      <c r="A635" s="6"/>
      <c r="B635" s="6"/>
      <c r="C635" s="6"/>
      <c r="D635" s="68"/>
    </row>
    <row r="636" spans="1:4">
      <c r="A636" s="6"/>
      <c r="B636" s="6"/>
      <c r="C636" s="6"/>
      <c r="D636" s="68"/>
    </row>
    <row r="637" spans="1:4">
      <c r="A637" s="6"/>
      <c r="B637" s="6"/>
      <c r="C637" s="6"/>
      <c r="D637" s="68"/>
    </row>
    <row r="638" spans="1:4">
      <c r="A638" s="6"/>
      <c r="B638" s="6"/>
      <c r="C638" s="6"/>
      <c r="D638" s="68"/>
    </row>
    <row r="639" spans="1:4">
      <c r="A639" s="6"/>
      <c r="B639" s="6"/>
      <c r="C639" s="6"/>
      <c r="D639" s="68"/>
    </row>
    <row r="640" spans="1:4">
      <c r="A640" s="6"/>
      <c r="B640" s="6"/>
      <c r="C640" s="6"/>
      <c r="D640" s="68"/>
    </row>
    <row r="641" spans="1:4">
      <c r="A641" s="6"/>
      <c r="B641" s="6"/>
      <c r="C641" s="6"/>
      <c r="D641" s="68"/>
    </row>
    <row r="642" spans="1:4">
      <c r="A642" s="6"/>
      <c r="B642" s="6"/>
      <c r="C642" s="6"/>
      <c r="D642" s="68"/>
    </row>
    <row r="643" spans="1:4">
      <c r="A643" s="6"/>
      <c r="B643" s="6"/>
      <c r="C643" s="6"/>
      <c r="D643" s="68"/>
    </row>
    <row r="644" spans="1:4">
      <c r="A644" s="6"/>
      <c r="B644" s="6"/>
      <c r="C644" s="6"/>
      <c r="D644" s="68"/>
    </row>
    <row r="645" spans="1:4">
      <c r="A645" s="6"/>
      <c r="B645" s="6"/>
      <c r="C645" s="6"/>
      <c r="D645" s="68"/>
    </row>
    <row r="646" spans="1:4">
      <c r="A646" s="6"/>
      <c r="B646" s="6"/>
      <c r="C646" s="6"/>
      <c r="D646" s="68"/>
    </row>
    <row r="647" spans="1:4">
      <c r="A647" s="6"/>
      <c r="B647" s="6"/>
      <c r="C647" s="6"/>
      <c r="D647" s="68"/>
    </row>
    <row r="648" spans="1:4">
      <c r="A648" s="6"/>
      <c r="B648" s="6"/>
      <c r="C648" s="6"/>
      <c r="D648" s="68"/>
    </row>
    <row r="649" spans="1:4">
      <c r="A649" s="6"/>
      <c r="B649" s="6"/>
      <c r="C649" s="6"/>
      <c r="D649" s="68"/>
    </row>
    <row r="650" spans="1:4">
      <c r="A650" s="6"/>
      <c r="B650" s="6"/>
      <c r="C650" s="6"/>
      <c r="D650" s="68"/>
    </row>
    <row r="651" spans="1:4">
      <c r="A651" s="6"/>
      <c r="B651" s="6"/>
      <c r="C651" s="6"/>
      <c r="D651" s="68"/>
    </row>
    <row r="652" spans="1:4">
      <c r="A652" s="6"/>
      <c r="B652" s="6"/>
      <c r="C652" s="6"/>
      <c r="D652" s="68"/>
    </row>
    <row r="653" spans="1:4">
      <c r="A653" s="6"/>
      <c r="B653" s="6"/>
      <c r="C653" s="6"/>
      <c r="D653" s="68"/>
    </row>
    <row r="654" spans="1:4">
      <c r="A654" s="6"/>
      <c r="B654" s="6"/>
      <c r="C654" s="6"/>
      <c r="D654" s="68"/>
    </row>
    <row r="655" spans="1:4">
      <c r="A655" s="6"/>
      <c r="B655" s="6"/>
      <c r="C655" s="6"/>
      <c r="D655" s="68"/>
    </row>
    <row r="656" spans="1:4">
      <c r="A656" s="6"/>
      <c r="B656" s="6"/>
      <c r="C656" s="6"/>
      <c r="D656" s="68"/>
    </row>
    <row r="657" spans="1:4">
      <c r="A657" s="6"/>
      <c r="B657" s="6"/>
      <c r="C657" s="6"/>
      <c r="D657" s="68"/>
    </row>
    <row r="658" spans="1:4">
      <c r="A658" s="6"/>
      <c r="B658" s="6"/>
      <c r="C658" s="6"/>
      <c r="D658" s="68"/>
    </row>
    <row r="659" spans="1:4">
      <c r="A659" s="6"/>
      <c r="B659" s="6"/>
      <c r="C659" s="6"/>
      <c r="D659" s="68"/>
    </row>
    <row r="660" spans="1:4">
      <c r="A660" s="6"/>
      <c r="B660" s="6"/>
      <c r="C660" s="6"/>
      <c r="D660" s="68"/>
    </row>
    <row r="661" spans="1:4">
      <c r="A661" s="6"/>
      <c r="B661" s="6"/>
      <c r="C661" s="6"/>
      <c r="D661" s="68"/>
    </row>
    <row r="662" spans="1:4">
      <c r="A662" s="6"/>
      <c r="B662" s="6"/>
      <c r="C662" s="6"/>
      <c r="D662" s="68"/>
    </row>
    <row r="663" spans="1:4">
      <c r="A663" s="6"/>
      <c r="B663" s="6"/>
      <c r="C663" s="6"/>
      <c r="D663" s="68"/>
    </row>
    <row r="664" spans="1:4">
      <c r="A664" s="6"/>
      <c r="B664" s="6"/>
      <c r="C664" s="6"/>
      <c r="D664" s="68"/>
    </row>
    <row r="665" spans="1:4">
      <c r="A665" s="6"/>
      <c r="B665" s="6"/>
      <c r="C665" s="6"/>
      <c r="D665" s="68"/>
    </row>
    <row r="666" spans="1:4">
      <c r="A666" s="6"/>
      <c r="B666" s="6"/>
      <c r="C666" s="6"/>
      <c r="D666" s="68"/>
    </row>
    <row r="667" spans="1:4">
      <c r="A667" s="6"/>
      <c r="B667" s="6"/>
      <c r="C667" s="6"/>
      <c r="D667" s="68"/>
    </row>
    <row r="668" spans="1:4">
      <c r="A668" s="6"/>
      <c r="B668" s="6"/>
      <c r="C668" s="6"/>
      <c r="D668" s="68"/>
    </row>
    <row r="669" spans="1:4">
      <c r="A669" s="6"/>
      <c r="B669" s="6"/>
      <c r="C669" s="6"/>
      <c r="D669" s="68"/>
    </row>
    <row r="670" spans="1:4">
      <c r="A670" s="6"/>
      <c r="B670" s="6"/>
      <c r="C670" s="6"/>
      <c r="D670" s="68"/>
    </row>
    <row r="671" spans="1:4">
      <c r="A671" s="6"/>
      <c r="B671" s="6"/>
      <c r="C671" s="6"/>
      <c r="D671" s="68"/>
    </row>
    <row r="672" spans="1:4">
      <c r="A672" s="6"/>
      <c r="B672" s="6"/>
      <c r="C672" s="6"/>
      <c r="D672" s="68"/>
    </row>
    <row r="673" spans="1:4">
      <c r="A673" s="6"/>
      <c r="B673" s="6"/>
      <c r="C673" s="6"/>
      <c r="D673" s="68"/>
    </row>
    <row r="674" spans="1:4">
      <c r="A674" s="6"/>
      <c r="B674" s="6"/>
      <c r="C674" s="6"/>
      <c r="D674" s="68"/>
    </row>
    <row r="675" spans="1:4">
      <c r="A675" s="6"/>
      <c r="B675" s="6"/>
      <c r="C675" s="6"/>
      <c r="D675" s="68"/>
    </row>
    <row r="676" spans="1:4">
      <c r="A676" s="6"/>
      <c r="B676" s="6"/>
      <c r="C676" s="6"/>
      <c r="D676" s="68"/>
    </row>
    <row r="677" spans="1:4">
      <c r="A677" s="6"/>
      <c r="B677" s="6"/>
      <c r="C677" s="6"/>
      <c r="D677" s="68"/>
    </row>
    <row r="678" spans="1:4">
      <c r="A678" s="6"/>
      <c r="B678" s="6"/>
      <c r="C678" s="6"/>
      <c r="D678" s="68"/>
    </row>
    <row r="679" spans="1:4">
      <c r="A679" s="6"/>
      <c r="B679" s="6"/>
      <c r="C679" s="6"/>
      <c r="D679" s="68"/>
    </row>
    <row r="680" spans="1:4">
      <c r="A680" s="6"/>
      <c r="B680" s="6"/>
      <c r="C680" s="6"/>
      <c r="D680" s="68"/>
    </row>
    <row r="681" spans="1:4">
      <c r="A681" s="6"/>
      <c r="B681" s="6"/>
      <c r="C681" s="6"/>
      <c r="D681" s="68"/>
    </row>
    <row r="682" spans="1:4">
      <c r="A682" s="6"/>
      <c r="B682" s="6"/>
      <c r="C682" s="6"/>
      <c r="D682" s="68"/>
    </row>
    <row r="683" spans="1:4">
      <c r="A683" s="6"/>
      <c r="B683" s="6"/>
      <c r="C683" s="6"/>
      <c r="D683" s="68"/>
    </row>
    <row r="684" spans="1:4">
      <c r="A684" s="6"/>
      <c r="B684" s="6"/>
      <c r="C684" s="6"/>
      <c r="D684" s="68"/>
    </row>
    <row r="685" spans="1:4">
      <c r="A685" s="6"/>
      <c r="B685" s="6"/>
      <c r="C685" s="6"/>
      <c r="D685" s="68"/>
    </row>
    <row r="686" spans="1:4">
      <c r="A686" s="6"/>
      <c r="B686" s="6"/>
      <c r="C686" s="6"/>
      <c r="D686" s="68"/>
    </row>
    <row r="687" spans="1:4">
      <c r="A687" s="6"/>
      <c r="B687" s="6"/>
      <c r="C687" s="6"/>
      <c r="D687" s="68"/>
    </row>
    <row r="688" spans="1:4">
      <c r="A688" s="6"/>
      <c r="B688" s="6"/>
      <c r="C688" s="6"/>
      <c r="D688" s="68"/>
    </row>
    <row r="689" spans="1:4">
      <c r="A689" s="6"/>
      <c r="B689" s="6"/>
      <c r="C689" s="6"/>
      <c r="D689" s="68"/>
    </row>
    <row r="690" spans="1:4">
      <c r="A690" s="6"/>
      <c r="B690" s="6"/>
      <c r="C690" s="6"/>
      <c r="D690" s="68"/>
    </row>
    <row r="691" spans="1:4">
      <c r="A691" s="6"/>
      <c r="B691" s="6"/>
      <c r="C691" s="6"/>
      <c r="D691" s="68"/>
    </row>
    <row r="692" spans="1:4">
      <c r="A692" s="6"/>
      <c r="B692" s="6"/>
      <c r="C692" s="6"/>
      <c r="D692" s="68"/>
    </row>
    <row r="693" spans="1:4">
      <c r="A693" s="6"/>
      <c r="B693" s="6"/>
      <c r="C693" s="6"/>
      <c r="D693" s="68"/>
    </row>
    <row r="694" spans="1:4">
      <c r="A694" s="6"/>
      <c r="B694" s="6"/>
      <c r="C694" s="6"/>
      <c r="D694" s="68"/>
    </row>
    <row r="695" spans="1:4">
      <c r="A695" s="6"/>
      <c r="B695" s="6"/>
      <c r="C695" s="6"/>
      <c r="D695" s="68"/>
    </row>
    <row r="696" spans="1:4">
      <c r="A696" s="6"/>
      <c r="B696" s="6"/>
      <c r="C696" s="6"/>
      <c r="D696" s="68"/>
    </row>
    <row r="697" spans="1:4">
      <c r="A697" s="6"/>
      <c r="B697" s="6"/>
      <c r="C697" s="6"/>
      <c r="D697" s="68"/>
    </row>
    <row r="698" spans="1:4">
      <c r="A698" s="6"/>
      <c r="B698" s="6"/>
      <c r="C698" s="6"/>
      <c r="D698" s="68"/>
    </row>
    <row r="699" spans="1:4">
      <c r="A699" s="6"/>
      <c r="B699" s="6"/>
      <c r="C699" s="6"/>
      <c r="D699" s="68"/>
    </row>
    <row r="700" spans="1:4">
      <c r="A700" s="6"/>
      <c r="B700" s="6"/>
      <c r="C700" s="6"/>
      <c r="D700" s="68"/>
    </row>
    <row r="701" spans="1:4">
      <c r="A701" s="6"/>
      <c r="B701" s="6"/>
      <c r="C701" s="6"/>
      <c r="D701" s="68"/>
    </row>
    <row r="702" spans="1:4">
      <c r="A702" s="6"/>
      <c r="B702" s="6"/>
      <c r="C702" s="6"/>
      <c r="D702" s="68"/>
    </row>
    <row r="703" spans="1:4">
      <c r="A703" s="6"/>
      <c r="B703" s="6"/>
      <c r="C703" s="6"/>
      <c r="D703" s="68"/>
    </row>
    <row r="704" spans="1:4">
      <c r="A704" s="6"/>
      <c r="B704" s="6"/>
      <c r="C704" s="6"/>
      <c r="D704" s="68"/>
    </row>
    <row r="705" spans="1:4">
      <c r="A705" s="6"/>
      <c r="B705" s="6"/>
      <c r="C705" s="6"/>
      <c r="D705" s="68"/>
    </row>
    <row r="706" spans="1:4">
      <c r="A706" s="6"/>
      <c r="B706" s="6"/>
      <c r="C706" s="6"/>
      <c r="D706" s="68"/>
    </row>
    <row r="707" spans="1:4">
      <c r="A707" s="6"/>
      <c r="B707" s="6"/>
      <c r="C707" s="6"/>
      <c r="D707" s="68"/>
    </row>
    <row r="708" spans="1:4">
      <c r="A708" s="6"/>
      <c r="B708" s="6"/>
      <c r="C708" s="6"/>
      <c r="D708" s="68"/>
    </row>
    <row r="709" spans="1:4">
      <c r="A709" s="6"/>
      <c r="B709" s="6"/>
      <c r="C709" s="6"/>
      <c r="D709" s="68"/>
    </row>
    <row r="710" spans="1:4">
      <c r="A710" s="6"/>
      <c r="B710" s="6"/>
      <c r="C710" s="6"/>
      <c r="D710" s="68"/>
    </row>
    <row r="711" spans="1:4">
      <c r="A711" s="6"/>
      <c r="B711" s="6"/>
      <c r="C711" s="6"/>
      <c r="D711" s="68"/>
    </row>
    <row r="712" spans="1:4">
      <c r="A712" s="6"/>
      <c r="B712" s="6"/>
      <c r="C712" s="6"/>
      <c r="D712" s="68"/>
    </row>
    <row r="713" spans="1:4">
      <c r="A713" s="6"/>
      <c r="B713" s="6"/>
      <c r="C713" s="6"/>
      <c r="D713" s="68"/>
    </row>
    <row r="714" spans="1:4">
      <c r="A714" s="6"/>
      <c r="B714" s="6"/>
      <c r="C714" s="6"/>
      <c r="D714" s="68"/>
    </row>
    <row r="715" spans="1:4">
      <c r="A715" s="6"/>
      <c r="B715" s="6"/>
      <c r="C715" s="6"/>
      <c r="D715" s="68"/>
    </row>
    <row r="716" spans="1:4">
      <c r="A716" s="6"/>
      <c r="B716" s="6"/>
      <c r="C716" s="6"/>
      <c r="D716" s="68"/>
    </row>
    <row r="717" spans="1:4">
      <c r="A717" s="6"/>
      <c r="B717" s="6"/>
      <c r="C717" s="6"/>
      <c r="D717" s="68"/>
    </row>
    <row r="718" spans="1:4">
      <c r="A718" s="6"/>
      <c r="B718" s="6"/>
      <c r="C718" s="6"/>
      <c r="D718" s="68"/>
    </row>
    <row r="719" spans="1:4">
      <c r="A719" s="6"/>
      <c r="B719" s="6"/>
      <c r="C719" s="6"/>
      <c r="D719" s="68"/>
    </row>
    <row r="720" spans="1:4">
      <c r="A720" s="6"/>
      <c r="B720" s="6"/>
      <c r="C720" s="6"/>
      <c r="D720" s="68"/>
    </row>
    <row r="721" spans="1:4">
      <c r="A721" s="6"/>
      <c r="B721" s="6"/>
      <c r="C721" s="6"/>
      <c r="D721" s="68"/>
    </row>
    <row r="722" spans="1:4">
      <c r="A722" s="6"/>
      <c r="B722" s="6"/>
      <c r="C722" s="6"/>
      <c r="D722" s="68"/>
    </row>
    <row r="723" spans="1:4">
      <c r="A723" s="6"/>
      <c r="B723" s="6"/>
      <c r="C723" s="6"/>
      <c r="D723" s="68"/>
    </row>
    <row r="724" spans="1:4">
      <c r="A724" s="6"/>
      <c r="B724" s="6"/>
      <c r="C724" s="6"/>
      <c r="D724" s="68"/>
    </row>
    <row r="725" spans="1:4">
      <c r="A725" s="6"/>
      <c r="B725" s="6"/>
      <c r="C725" s="6"/>
      <c r="D725" s="68"/>
    </row>
    <row r="726" spans="1:4">
      <c r="A726" s="6"/>
      <c r="B726" s="6"/>
      <c r="C726" s="6"/>
      <c r="D726" s="68"/>
    </row>
    <row r="727" spans="1:4">
      <c r="A727" s="6"/>
      <c r="B727" s="6"/>
      <c r="C727" s="6"/>
      <c r="D727" s="68"/>
    </row>
    <row r="728" spans="1:4">
      <c r="A728" s="6"/>
      <c r="B728" s="6"/>
      <c r="C728" s="6"/>
      <c r="D728" s="68"/>
    </row>
    <row r="729" spans="1:4">
      <c r="A729" s="6"/>
      <c r="B729" s="6"/>
      <c r="C729" s="6"/>
      <c r="D729" s="68"/>
    </row>
    <row r="730" spans="1:4">
      <c r="A730" s="6"/>
      <c r="B730" s="6"/>
      <c r="C730" s="6"/>
      <c r="D730" s="68"/>
    </row>
    <row r="731" spans="1:4">
      <c r="A731" s="6"/>
      <c r="B731" s="6"/>
      <c r="C731" s="6"/>
      <c r="D731" s="68"/>
    </row>
    <row r="732" spans="1:4">
      <c r="A732" s="6"/>
      <c r="B732" s="6"/>
      <c r="C732" s="6"/>
      <c r="D732" s="68"/>
    </row>
    <row r="733" spans="1:4">
      <c r="A733" s="6"/>
      <c r="B733" s="6"/>
      <c r="C733" s="6"/>
      <c r="D733" s="68"/>
    </row>
    <row r="734" spans="1:4">
      <c r="A734" s="6"/>
      <c r="B734" s="6"/>
      <c r="C734" s="6"/>
      <c r="D734" s="68"/>
    </row>
    <row r="735" spans="1:4">
      <c r="A735" s="6"/>
      <c r="B735" s="6"/>
      <c r="C735" s="6"/>
      <c r="D735" s="68"/>
    </row>
    <row r="736" spans="1:4">
      <c r="A736" s="6"/>
      <c r="B736" s="6"/>
      <c r="C736" s="6"/>
      <c r="D736" s="68"/>
    </row>
    <row r="737" spans="1:4">
      <c r="A737" s="6"/>
      <c r="B737" s="6"/>
      <c r="C737" s="6"/>
      <c r="D737" s="68"/>
    </row>
    <row r="738" spans="1:4">
      <c r="A738" s="6"/>
      <c r="B738" s="6"/>
      <c r="C738" s="6"/>
      <c r="D738" s="68"/>
    </row>
    <row r="739" spans="1:4">
      <c r="A739" s="6"/>
      <c r="B739" s="6"/>
      <c r="C739" s="6"/>
      <c r="D739" s="68"/>
    </row>
    <row r="740" spans="1:4">
      <c r="A740" s="6"/>
      <c r="B740" s="6"/>
      <c r="C740" s="6"/>
      <c r="D740" s="68"/>
    </row>
    <row r="741" spans="1:4">
      <c r="A741" s="6"/>
      <c r="B741" s="6"/>
      <c r="C741" s="6"/>
      <c r="D741" s="68"/>
    </row>
    <row r="742" spans="1:4">
      <c r="A742" s="6"/>
      <c r="B742" s="6"/>
      <c r="C742" s="6"/>
      <c r="D742" s="68"/>
    </row>
    <row r="743" spans="1:4">
      <c r="A743" s="6"/>
      <c r="B743" s="6"/>
      <c r="C743" s="6"/>
      <c r="D743" s="68"/>
    </row>
    <row r="744" spans="1:4">
      <c r="A744" s="6"/>
      <c r="B744" s="6"/>
      <c r="C744" s="6"/>
      <c r="D744" s="68"/>
    </row>
    <row r="745" spans="1:4">
      <c r="A745" s="6"/>
      <c r="B745" s="6"/>
      <c r="C745" s="6"/>
      <c r="D745" s="68"/>
    </row>
    <row r="746" spans="1:4">
      <c r="A746" s="6"/>
      <c r="B746" s="6"/>
      <c r="C746" s="6"/>
      <c r="D746" s="68"/>
    </row>
    <row r="747" spans="1:4">
      <c r="A747" s="6"/>
      <c r="B747" s="6"/>
      <c r="C747" s="6"/>
      <c r="D747" s="68"/>
    </row>
    <row r="748" spans="1:4">
      <c r="A748" s="6"/>
      <c r="B748" s="6"/>
      <c r="C748" s="6"/>
      <c r="D748" s="68"/>
    </row>
    <row r="749" spans="1:4">
      <c r="A749" s="6"/>
      <c r="B749" s="6"/>
      <c r="C749" s="6"/>
      <c r="D749" s="68"/>
    </row>
    <row r="750" spans="1:4">
      <c r="A750" s="6"/>
      <c r="B750" s="6"/>
      <c r="C750" s="6"/>
      <c r="D750" s="68"/>
    </row>
    <row r="751" spans="1:4">
      <c r="A751" s="6"/>
      <c r="B751" s="6"/>
      <c r="C751" s="6"/>
      <c r="D751" s="68"/>
    </row>
    <row r="752" spans="1:4">
      <c r="A752" s="6"/>
      <c r="B752" s="6"/>
      <c r="C752" s="6"/>
      <c r="D752" s="68"/>
    </row>
  </sheetData>
  <mergeCells count="7">
    <mergeCell ref="E13:E14"/>
    <mergeCell ref="A287:D287"/>
    <mergeCell ref="A12:D12"/>
    <mergeCell ref="B15:D15"/>
    <mergeCell ref="D13:D14"/>
    <mergeCell ref="A13:C13"/>
    <mergeCell ref="B168:D168"/>
  </mergeCells>
  <phoneticPr fontId="0" type="noConversion"/>
  <pageMargins left="0.86614173228346458" right="0.47244094488188981" top="0.19685039370078741" bottom="0.19685039370078741" header="0.23622047244094491" footer="0.15748031496062992"/>
  <pageSetup paperSize="9" scale="63" fitToHeight="0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8"/>
  <sheetViews>
    <sheetView topLeftCell="A327" zoomScaleSheetLayoutView="100" workbookViewId="0">
      <selection activeCell="K110" sqref="K110"/>
    </sheetView>
  </sheetViews>
  <sheetFormatPr defaultRowHeight="12.75"/>
  <cols>
    <col min="1" max="1" width="9.28515625" customWidth="1"/>
    <col min="2" max="2" width="11.5703125" style="2" customWidth="1"/>
    <col min="3" max="3" width="5.28515625" style="2" customWidth="1"/>
    <col min="4" max="4" width="75.5703125" customWidth="1"/>
    <col min="5" max="5" width="13" customWidth="1"/>
  </cols>
  <sheetData>
    <row r="1" spans="1:5" ht="20.25" customHeight="1">
      <c r="A1" s="2"/>
      <c r="B1"/>
      <c r="C1"/>
      <c r="D1" s="278" t="s">
        <v>502</v>
      </c>
    </row>
    <row r="2" spans="1:5">
      <c r="A2" s="2"/>
      <c r="B2"/>
      <c r="C2"/>
      <c r="D2" s="3" t="s">
        <v>591</v>
      </c>
    </row>
    <row r="3" spans="1:5" ht="15" customHeight="1">
      <c r="A3" s="2"/>
      <c r="B3"/>
      <c r="C3"/>
      <c r="D3" s="3" t="s">
        <v>497</v>
      </c>
    </row>
    <row r="4" spans="1:5" ht="15" customHeight="1">
      <c r="A4" s="2"/>
      <c r="B4"/>
      <c r="C4"/>
      <c r="D4" s="3" t="s">
        <v>499</v>
      </c>
    </row>
    <row r="5" spans="1:5" ht="15" customHeight="1">
      <c r="A5" s="2"/>
      <c r="B5"/>
      <c r="C5"/>
      <c r="D5" s="3" t="s">
        <v>500</v>
      </c>
    </row>
    <row r="6" spans="1:5" ht="15" customHeight="1">
      <c r="A6" s="2"/>
      <c r="B6"/>
      <c r="C6"/>
      <c r="D6" s="3" t="s">
        <v>549</v>
      </c>
    </row>
    <row r="7" spans="1:5" ht="15" customHeight="1">
      <c r="A7" s="2"/>
      <c r="B7"/>
      <c r="C7"/>
      <c r="D7" s="3" t="s">
        <v>599</v>
      </c>
    </row>
    <row r="8" spans="1:5" ht="15" customHeight="1">
      <c r="A8" s="2"/>
      <c r="B8"/>
      <c r="C8"/>
      <c r="D8" s="3" t="s">
        <v>547</v>
      </c>
    </row>
    <row r="9" spans="1:5" ht="15" customHeight="1">
      <c r="A9" s="2"/>
      <c r="B9"/>
      <c r="C9"/>
      <c r="D9" s="3" t="s">
        <v>499</v>
      </c>
    </row>
    <row r="10" spans="1:5" ht="15" customHeight="1">
      <c r="A10" s="2"/>
      <c r="B10"/>
      <c r="C10"/>
      <c r="D10" s="3" t="s">
        <v>495</v>
      </c>
    </row>
    <row r="11" spans="1:5" ht="15" customHeight="1">
      <c r="A11" s="323" t="s">
        <v>78</v>
      </c>
      <c r="B11" s="323"/>
      <c r="C11" s="323"/>
      <c r="D11" s="323"/>
    </row>
    <row r="12" spans="1:5" ht="15" customHeight="1">
      <c r="A12" s="323" t="s">
        <v>365</v>
      </c>
      <c r="B12" s="323"/>
      <c r="C12" s="323"/>
      <c r="D12" s="323"/>
    </row>
    <row r="13" spans="1:5" ht="12.75" customHeight="1">
      <c r="A13" s="329" t="s">
        <v>33</v>
      </c>
      <c r="B13" s="329"/>
      <c r="C13" s="329"/>
      <c r="D13" s="329"/>
    </row>
    <row r="14" spans="1:5" ht="12.75" customHeight="1">
      <c r="A14" s="326" t="s">
        <v>13</v>
      </c>
      <c r="B14" s="327"/>
      <c r="C14" s="328"/>
      <c r="D14" s="319" t="s">
        <v>14</v>
      </c>
      <c r="E14" s="314" t="s">
        <v>478</v>
      </c>
    </row>
    <row r="15" spans="1:5" ht="19.5" customHeight="1">
      <c r="A15" s="8" t="s">
        <v>0</v>
      </c>
      <c r="B15" s="8" t="s">
        <v>1</v>
      </c>
      <c r="C15" s="247" t="s">
        <v>2</v>
      </c>
      <c r="D15" s="320"/>
      <c r="E15" s="314"/>
    </row>
    <row r="16" spans="1:5" ht="14.25" customHeight="1">
      <c r="A16" s="8"/>
      <c r="B16" s="8"/>
      <c r="C16" s="247"/>
      <c r="D16" s="9"/>
      <c r="E16" s="10"/>
    </row>
    <row r="17" spans="1:5" ht="15.75">
      <c r="A17" s="35" t="s">
        <v>15</v>
      </c>
      <c r="B17" s="35"/>
      <c r="C17" s="35"/>
      <c r="D17" s="75" t="s">
        <v>16</v>
      </c>
      <c r="E17" s="36">
        <f>E19+E25+E29+E47+E51+E68+E74+E80</f>
        <v>34839.400000000009</v>
      </c>
    </row>
    <row r="18" spans="1:5" ht="12.75" customHeight="1">
      <c r="A18" s="37"/>
      <c r="B18" s="54"/>
      <c r="C18" s="54"/>
      <c r="D18" s="59"/>
      <c r="E18" s="38"/>
    </row>
    <row r="19" spans="1:5" ht="26.25">
      <c r="A19" s="34" t="s">
        <v>3</v>
      </c>
      <c r="B19" s="242"/>
      <c r="C19" s="18"/>
      <c r="D19" s="85" t="s">
        <v>36</v>
      </c>
      <c r="E19" s="14">
        <f t="shared" ref="E19" si="0">E20</f>
        <v>2765.7</v>
      </c>
    </row>
    <row r="20" spans="1:5" ht="19.5" customHeight="1">
      <c r="A20" s="18" t="s">
        <v>3</v>
      </c>
      <c r="B20" s="145" t="s">
        <v>104</v>
      </c>
      <c r="C20" s="15"/>
      <c r="D20" s="108" t="s">
        <v>431</v>
      </c>
      <c r="E20" s="38">
        <f t="shared" ref="E20" si="1">E21+E22+E23</f>
        <v>2765.7</v>
      </c>
    </row>
    <row r="21" spans="1:5">
      <c r="A21" s="18" t="s">
        <v>3</v>
      </c>
      <c r="B21" s="145" t="s">
        <v>104</v>
      </c>
      <c r="C21" s="30" t="s">
        <v>57</v>
      </c>
      <c r="D21" s="87" t="s">
        <v>182</v>
      </c>
      <c r="E21" s="39">
        <f>'прилож 8'!E17</f>
        <v>2040.7</v>
      </c>
    </row>
    <row r="22" spans="1:5" ht="26.25" customHeight="1">
      <c r="A22" s="18" t="s">
        <v>3</v>
      </c>
      <c r="B22" s="145" t="s">
        <v>104</v>
      </c>
      <c r="C22" s="30" t="s">
        <v>58</v>
      </c>
      <c r="D22" s="86" t="s">
        <v>92</v>
      </c>
      <c r="E22" s="39">
        <f>'прилож 8'!E18</f>
        <v>111</v>
      </c>
    </row>
    <row r="23" spans="1:5" ht="37.5" customHeight="1">
      <c r="A23" s="18" t="s">
        <v>3</v>
      </c>
      <c r="B23" s="145" t="s">
        <v>104</v>
      </c>
      <c r="C23" s="30" t="s">
        <v>180</v>
      </c>
      <c r="D23" s="86" t="s">
        <v>181</v>
      </c>
      <c r="E23" s="39">
        <f>'прилож 8'!E19</f>
        <v>614</v>
      </c>
    </row>
    <row r="24" spans="1:5" ht="12" customHeight="1">
      <c r="A24" s="30"/>
      <c r="B24" s="30"/>
      <c r="C24" s="30"/>
      <c r="D24" s="19"/>
      <c r="E24" s="38"/>
    </row>
    <row r="25" spans="1:5" ht="27" customHeight="1">
      <c r="A25" s="34" t="s">
        <v>35</v>
      </c>
      <c r="B25" s="30"/>
      <c r="C25" s="30"/>
      <c r="D25" s="85" t="s">
        <v>87</v>
      </c>
      <c r="E25" s="14">
        <f t="shared" ref="E25:E26" si="2">E26</f>
        <v>50</v>
      </c>
    </row>
    <row r="26" spans="1:5" ht="18" customHeight="1">
      <c r="A26" s="18" t="s">
        <v>35</v>
      </c>
      <c r="B26" s="145" t="s">
        <v>191</v>
      </c>
      <c r="C26" s="15"/>
      <c r="D26" s="108" t="s">
        <v>103</v>
      </c>
      <c r="E26" s="39">
        <f t="shared" si="2"/>
        <v>50</v>
      </c>
    </row>
    <row r="27" spans="1:5" ht="40.5" customHeight="1">
      <c r="A27" s="18" t="s">
        <v>35</v>
      </c>
      <c r="B27" s="145" t="s">
        <v>191</v>
      </c>
      <c r="C27" s="18" t="s">
        <v>88</v>
      </c>
      <c r="D27" s="86" t="s">
        <v>89</v>
      </c>
      <c r="E27" s="39">
        <f>'прилож 8'!E21</f>
        <v>50</v>
      </c>
    </row>
    <row r="28" spans="1:5" ht="12.75" customHeight="1">
      <c r="A28" s="30"/>
      <c r="B28" s="30"/>
      <c r="C28" s="30"/>
      <c r="D28" s="19"/>
      <c r="E28" s="16"/>
    </row>
    <row r="29" spans="1:5" ht="27" customHeight="1">
      <c r="A29" s="34" t="s">
        <v>4</v>
      </c>
      <c r="B29" s="34"/>
      <c r="C29" s="34"/>
      <c r="D29" s="84" t="s">
        <v>86</v>
      </c>
      <c r="E29" s="14">
        <f>E30+E40+E43</f>
        <v>21816.600000000002</v>
      </c>
    </row>
    <row r="30" spans="1:5" ht="21" customHeight="1">
      <c r="A30" s="18" t="s">
        <v>4</v>
      </c>
      <c r="B30" s="145" t="s">
        <v>104</v>
      </c>
      <c r="C30" s="15"/>
      <c r="D30" s="108" t="s">
        <v>431</v>
      </c>
      <c r="E30" s="38">
        <f t="shared" ref="E30" si="3">E31+E32+E33+E34+E35+E36+E37+E38+E39</f>
        <v>20325.2</v>
      </c>
    </row>
    <row r="31" spans="1:5" ht="17.25" customHeight="1">
      <c r="A31" s="18" t="s">
        <v>4</v>
      </c>
      <c r="B31" s="145" t="s">
        <v>104</v>
      </c>
      <c r="C31" s="18" t="s">
        <v>57</v>
      </c>
      <c r="D31" s="87" t="s">
        <v>182</v>
      </c>
      <c r="E31" s="38">
        <f>'прилож 8'!E23</f>
        <v>11501</v>
      </c>
    </row>
    <row r="32" spans="1:5" ht="25.5" customHeight="1">
      <c r="A32" s="18" t="s">
        <v>4</v>
      </c>
      <c r="B32" s="145" t="s">
        <v>104</v>
      </c>
      <c r="C32" s="18" t="s">
        <v>58</v>
      </c>
      <c r="D32" s="86" t="s">
        <v>92</v>
      </c>
      <c r="E32" s="38">
        <f>'прилож 8'!E24</f>
        <v>1901.7</v>
      </c>
    </row>
    <row r="33" spans="1:5" ht="40.5" customHeight="1">
      <c r="A33" s="18" t="s">
        <v>4</v>
      </c>
      <c r="B33" s="145" t="s">
        <v>104</v>
      </c>
      <c r="C33" s="30" t="s">
        <v>180</v>
      </c>
      <c r="D33" s="86" t="s">
        <v>181</v>
      </c>
      <c r="E33" s="38">
        <f>'прилож 8'!E25</f>
        <v>3508</v>
      </c>
    </row>
    <row r="34" spans="1:5" ht="27.75" customHeight="1">
      <c r="A34" s="18" t="s">
        <v>4</v>
      </c>
      <c r="B34" s="145" t="s">
        <v>104</v>
      </c>
      <c r="C34" s="18" t="s">
        <v>60</v>
      </c>
      <c r="D34" s="86" t="s">
        <v>90</v>
      </c>
      <c r="E34" s="38">
        <f>'прилож 8'!E26</f>
        <v>1942.3</v>
      </c>
    </row>
    <row r="35" spans="1:5" ht="18" customHeight="1">
      <c r="A35" s="18" t="s">
        <v>4</v>
      </c>
      <c r="B35" s="145" t="s">
        <v>104</v>
      </c>
      <c r="C35" s="241" t="s">
        <v>453</v>
      </c>
      <c r="D35" s="86" t="s">
        <v>454</v>
      </c>
      <c r="E35" s="38">
        <f>'прилож 8'!E27</f>
        <v>1422.7</v>
      </c>
    </row>
    <row r="36" spans="1:5" ht="27.75" customHeight="1">
      <c r="A36" s="91" t="s">
        <v>4</v>
      </c>
      <c r="B36" s="231" t="s">
        <v>104</v>
      </c>
      <c r="C36" s="91" t="s">
        <v>101</v>
      </c>
      <c r="D36" s="105" t="s">
        <v>102</v>
      </c>
      <c r="E36" s="38">
        <f>'прилож 8'!E28</f>
        <v>0</v>
      </c>
    </row>
    <row r="37" spans="1:5" ht="16.5" customHeight="1">
      <c r="A37" s="18" t="s">
        <v>4</v>
      </c>
      <c r="B37" s="145" t="s">
        <v>104</v>
      </c>
      <c r="C37" s="18" t="s">
        <v>73</v>
      </c>
      <c r="D37" s="19" t="s">
        <v>74</v>
      </c>
      <c r="E37" s="38">
        <f>'прилож 8'!E29</f>
        <v>4</v>
      </c>
    </row>
    <row r="38" spans="1:5" ht="18" customHeight="1">
      <c r="A38" s="18" t="s">
        <v>4</v>
      </c>
      <c r="B38" s="145" t="s">
        <v>104</v>
      </c>
      <c r="C38" s="18" t="s">
        <v>65</v>
      </c>
      <c r="D38" s="19" t="s">
        <v>66</v>
      </c>
      <c r="E38" s="38">
        <f>'прилож 8'!E30</f>
        <v>27.9</v>
      </c>
    </row>
    <row r="39" spans="1:5" ht="18" customHeight="1">
      <c r="A39" s="18" t="s">
        <v>4</v>
      </c>
      <c r="B39" s="145" t="s">
        <v>104</v>
      </c>
      <c r="C39" s="18" t="s">
        <v>366</v>
      </c>
      <c r="D39" s="19" t="s">
        <v>367</v>
      </c>
      <c r="E39" s="38">
        <f>'прилож 8'!E31</f>
        <v>17.600000000000001</v>
      </c>
    </row>
    <row r="40" spans="1:5" ht="27" customHeight="1">
      <c r="A40" s="18" t="s">
        <v>4</v>
      </c>
      <c r="B40" s="145" t="s">
        <v>432</v>
      </c>
      <c r="C40" s="18"/>
      <c r="D40" s="210" t="s">
        <v>433</v>
      </c>
      <c r="E40" s="70">
        <f t="shared" ref="E40" si="4">E41+E42</f>
        <v>1231</v>
      </c>
    </row>
    <row r="41" spans="1:5" ht="18" customHeight="1">
      <c r="A41" s="18" t="s">
        <v>4</v>
      </c>
      <c r="B41" s="145" t="s">
        <v>432</v>
      </c>
      <c r="C41" s="18" t="s">
        <v>57</v>
      </c>
      <c r="D41" s="87" t="s">
        <v>182</v>
      </c>
      <c r="E41" s="38">
        <f>'прилож 8'!E33</f>
        <v>948</v>
      </c>
    </row>
    <row r="42" spans="1:5" ht="25.5" customHeight="1">
      <c r="A42" s="18" t="s">
        <v>4</v>
      </c>
      <c r="B42" s="145" t="s">
        <v>432</v>
      </c>
      <c r="C42" s="18" t="s">
        <v>180</v>
      </c>
      <c r="D42" s="86" t="s">
        <v>181</v>
      </c>
      <c r="E42" s="38">
        <f>'прилож 8'!E34</f>
        <v>283</v>
      </c>
    </row>
    <row r="43" spans="1:5" ht="52.5" customHeight="1">
      <c r="A43" s="18" t="s">
        <v>4</v>
      </c>
      <c r="B43" s="145" t="s">
        <v>562</v>
      </c>
      <c r="C43" s="18"/>
      <c r="D43" s="298" t="s">
        <v>561</v>
      </c>
      <c r="E43" s="41">
        <f>E44+E45</f>
        <v>260.39999999999998</v>
      </c>
    </row>
    <row r="44" spans="1:5" ht="25.5" customHeight="1">
      <c r="A44" s="18" t="s">
        <v>4</v>
      </c>
      <c r="B44" s="145" t="s">
        <v>562</v>
      </c>
      <c r="C44" s="18" t="s">
        <v>57</v>
      </c>
      <c r="D44" s="87" t="s">
        <v>182</v>
      </c>
      <c r="E44" s="38">
        <f>'прилож 8'!E36</f>
        <v>200</v>
      </c>
    </row>
    <row r="45" spans="1:5" ht="39.75" customHeight="1">
      <c r="A45" s="18" t="s">
        <v>4</v>
      </c>
      <c r="B45" s="145" t="s">
        <v>562</v>
      </c>
      <c r="C45" s="18" t="s">
        <v>180</v>
      </c>
      <c r="D45" s="86" t="s">
        <v>181</v>
      </c>
      <c r="E45" s="38">
        <f>'прилож 8'!E37</f>
        <v>60.4</v>
      </c>
    </row>
    <row r="46" spans="1:5" ht="15.75" customHeight="1">
      <c r="A46" s="18"/>
      <c r="B46" s="145"/>
      <c r="C46" s="18"/>
      <c r="D46" s="19"/>
      <c r="E46" s="38"/>
    </row>
    <row r="47" spans="1:5" ht="20.25" customHeight="1">
      <c r="A47" s="40" t="s">
        <v>374</v>
      </c>
      <c r="B47" s="18"/>
      <c r="C47" s="18"/>
      <c r="D47" s="100" t="s">
        <v>377</v>
      </c>
      <c r="E47" s="38">
        <f t="shared" ref="E47:E48" si="5">E48</f>
        <v>0.7</v>
      </c>
    </row>
    <row r="48" spans="1:5" ht="29.25" customHeight="1">
      <c r="A48" s="18" t="s">
        <v>374</v>
      </c>
      <c r="B48" s="145" t="s">
        <v>375</v>
      </c>
      <c r="C48" s="18"/>
      <c r="D48" s="108" t="s">
        <v>376</v>
      </c>
      <c r="E48" s="38">
        <f t="shared" si="5"/>
        <v>0.7</v>
      </c>
    </row>
    <row r="49" spans="1:5" ht="26.25" customHeight="1">
      <c r="A49" s="18" t="s">
        <v>374</v>
      </c>
      <c r="B49" s="145" t="s">
        <v>375</v>
      </c>
      <c r="C49" s="18" t="s">
        <v>60</v>
      </c>
      <c r="D49" s="86" t="s">
        <v>90</v>
      </c>
      <c r="E49" s="38">
        <f>'прилож 8'!E39</f>
        <v>0.7</v>
      </c>
    </row>
    <row r="50" spans="1:5" ht="14.25" customHeight="1">
      <c r="A50" s="18"/>
      <c r="B50" s="18"/>
      <c r="C50" s="18"/>
      <c r="D50" s="19"/>
      <c r="E50" s="38"/>
    </row>
    <row r="51" spans="1:5" ht="28.5" customHeight="1">
      <c r="A51" s="34" t="s">
        <v>96</v>
      </c>
      <c r="B51" s="34"/>
      <c r="C51" s="34"/>
      <c r="D51" s="146" t="s">
        <v>98</v>
      </c>
      <c r="E51" s="41">
        <f>E52+E60+E63</f>
        <v>4684.6000000000004</v>
      </c>
    </row>
    <row r="52" spans="1:5" ht="16.5" customHeight="1">
      <c r="A52" s="18" t="s">
        <v>96</v>
      </c>
      <c r="B52" s="145" t="s">
        <v>104</v>
      </c>
      <c r="C52" s="15"/>
      <c r="D52" s="108" t="s">
        <v>431</v>
      </c>
      <c r="E52" s="38">
        <f t="shared" ref="E52" si="6">E53+E54+E55+E56+E57+E58+E59</f>
        <v>4645</v>
      </c>
    </row>
    <row r="53" spans="1:5" ht="24.75" customHeight="1">
      <c r="A53" s="18" t="s">
        <v>96</v>
      </c>
      <c r="B53" s="145" t="s">
        <v>104</v>
      </c>
      <c r="C53" s="18" t="s">
        <v>57</v>
      </c>
      <c r="D53" s="87" t="s">
        <v>182</v>
      </c>
      <c r="E53" s="38">
        <f>'прилож 8'!E170</f>
        <v>2772</v>
      </c>
    </row>
    <row r="54" spans="1:5" ht="24.75" customHeight="1">
      <c r="A54" s="18" t="s">
        <v>96</v>
      </c>
      <c r="B54" s="145" t="s">
        <v>104</v>
      </c>
      <c r="C54" s="18" t="s">
        <v>58</v>
      </c>
      <c r="D54" s="86" t="s">
        <v>92</v>
      </c>
      <c r="E54" s="38">
        <f>'прилож 8'!E171</f>
        <v>483</v>
      </c>
    </row>
    <row r="55" spans="1:5" ht="42.75" customHeight="1">
      <c r="A55" s="18" t="s">
        <v>96</v>
      </c>
      <c r="B55" s="145" t="s">
        <v>104</v>
      </c>
      <c r="C55" s="18" t="s">
        <v>180</v>
      </c>
      <c r="D55" s="86" t="s">
        <v>181</v>
      </c>
      <c r="E55" s="38">
        <f>'прилож 8'!E172</f>
        <v>837</v>
      </c>
    </row>
    <row r="56" spans="1:5" ht="27" customHeight="1">
      <c r="A56" s="18" t="s">
        <v>96</v>
      </c>
      <c r="B56" s="145" t="s">
        <v>104</v>
      </c>
      <c r="C56" s="18" t="s">
        <v>60</v>
      </c>
      <c r="D56" s="86" t="s">
        <v>90</v>
      </c>
      <c r="E56" s="38">
        <f>'прилож 8'!E173</f>
        <v>470</v>
      </c>
    </row>
    <row r="57" spans="1:5" ht="16.5" customHeight="1">
      <c r="A57" s="18" t="s">
        <v>96</v>
      </c>
      <c r="B57" s="145" t="s">
        <v>104</v>
      </c>
      <c r="C57" s="241" t="s">
        <v>453</v>
      </c>
      <c r="D57" s="86" t="s">
        <v>454</v>
      </c>
      <c r="E57" s="38">
        <f>'прилож 8'!E174</f>
        <v>80</v>
      </c>
    </row>
    <row r="58" spans="1:5" ht="16.5" customHeight="1">
      <c r="A58" s="18" t="s">
        <v>96</v>
      </c>
      <c r="B58" s="145" t="s">
        <v>104</v>
      </c>
      <c r="C58" s="18" t="s">
        <v>65</v>
      </c>
      <c r="D58" s="20" t="s">
        <v>66</v>
      </c>
      <c r="E58" s="38">
        <f>'прилож 8'!E175</f>
        <v>2</v>
      </c>
    </row>
    <row r="59" spans="1:5" ht="16.5" customHeight="1">
      <c r="A59" s="18" t="s">
        <v>96</v>
      </c>
      <c r="B59" s="145" t="s">
        <v>104</v>
      </c>
      <c r="C59" s="18" t="s">
        <v>366</v>
      </c>
      <c r="D59" s="19" t="s">
        <v>367</v>
      </c>
      <c r="E59" s="38">
        <f>'прилож 8'!E176</f>
        <v>1</v>
      </c>
    </row>
    <row r="60" spans="1:5" ht="50.25" customHeight="1">
      <c r="A60" s="18" t="s">
        <v>96</v>
      </c>
      <c r="B60" s="145" t="s">
        <v>562</v>
      </c>
      <c r="C60" s="18"/>
      <c r="D60" s="298" t="s">
        <v>561</v>
      </c>
      <c r="E60" s="41">
        <f>E61+E62</f>
        <v>39.599999999999994</v>
      </c>
    </row>
    <row r="61" spans="1:5" ht="16.5" customHeight="1">
      <c r="A61" s="18" t="s">
        <v>96</v>
      </c>
      <c r="B61" s="145" t="s">
        <v>562</v>
      </c>
      <c r="C61" s="18" t="s">
        <v>57</v>
      </c>
      <c r="D61" s="87" t="s">
        <v>182</v>
      </c>
      <c r="E61" s="38">
        <f>'прилож 8'!E178</f>
        <v>30.4</v>
      </c>
    </row>
    <row r="62" spans="1:5" ht="16.5" customHeight="1">
      <c r="A62" s="18" t="s">
        <v>96</v>
      </c>
      <c r="B62" s="145" t="s">
        <v>562</v>
      </c>
      <c r="C62" s="18" t="s">
        <v>180</v>
      </c>
      <c r="D62" s="86" t="s">
        <v>181</v>
      </c>
      <c r="E62" s="38">
        <f>'прилож 8'!E179</f>
        <v>9.1999999999999993</v>
      </c>
    </row>
    <row r="63" spans="1:5" ht="16.5" hidden="1" customHeight="1">
      <c r="A63" s="91" t="s">
        <v>96</v>
      </c>
      <c r="B63" s="145" t="s">
        <v>386</v>
      </c>
      <c r="C63" s="91"/>
      <c r="D63" s="123" t="s">
        <v>387</v>
      </c>
      <c r="E63" s="38">
        <f t="shared" ref="E63" si="7">E64+E65+E66</f>
        <v>0</v>
      </c>
    </row>
    <row r="64" spans="1:5" ht="16.5" hidden="1" customHeight="1">
      <c r="A64" s="91" t="s">
        <v>96</v>
      </c>
      <c r="B64" s="145" t="s">
        <v>386</v>
      </c>
      <c r="C64" s="91" t="s">
        <v>57</v>
      </c>
      <c r="D64" s="87" t="s">
        <v>182</v>
      </c>
      <c r="E64" s="38">
        <f>'прилож 8'!E41</f>
        <v>0</v>
      </c>
    </row>
    <row r="65" spans="1:5" ht="26.25" hidden="1" customHeight="1">
      <c r="A65" s="91" t="s">
        <v>96</v>
      </c>
      <c r="B65" s="145" t="s">
        <v>386</v>
      </c>
      <c r="C65" s="91" t="s">
        <v>58</v>
      </c>
      <c r="D65" s="86" t="s">
        <v>92</v>
      </c>
      <c r="E65" s="38">
        <f>'прилож 8'!E42</f>
        <v>0</v>
      </c>
    </row>
    <row r="66" spans="1:5" ht="25.5" hidden="1" customHeight="1">
      <c r="A66" s="91" t="s">
        <v>96</v>
      </c>
      <c r="B66" s="145" t="s">
        <v>386</v>
      </c>
      <c r="C66" s="91" t="s">
        <v>180</v>
      </c>
      <c r="D66" s="86" t="s">
        <v>181</v>
      </c>
      <c r="E66" s="38">
        <f>'прилож 8'!E43</f>
        <v>0</v>
      </c>
    </row>
    <row r="67" spans="1:5" ht="17.25" customHeight="1">
      <c r="A67" s="91"/>
      <c r="B67" s="145"/>
      <c r="C67" s="91"/>
      <c r="D67" s="86"/>
      <c r="E67" s="38"/>
    </row>
    <row r="68" spans="1:5" ht="17.25" customHeight="1">
      <c r="A68" s="204" t="s">
        <v>413</v>
      </c>
      <c r="B68" s="145"/>
      <c r="C68" s="91"/>
      <c r="D68" s="223" t="s">
        <v>458</v>
      </c>
      <c r="E68" s="41">
        <f>E69+E71</f>
        <v>627.6</v>
      </c>
    </row>
    <row r="69" spans="1:5" ht="16.5" hidden="1" customHeight="1">
      <c r="A69" s="91" t="s">
        <v>413</v>
      </c>
      <c r="B69" s="231" t="s">
        <v>459</v>
      </c>
      <c r="C69" s="91"/>
      <c r="D69" s="108" t="s">
        <v>457</v>
      </c>
      <c r="E69" s="38">
        <f t="shared" ref="E69" si="8">E70</f>
        <v>0</v>
      </c>
    </row>
    <row r="70" spans="1:5" ht="14.25" hidden="1" customHeight="1">
      <c r="A70" s="91" t="s">
        <v>413</v>
      </c>
      <c r="B70" s="231" t="s">
        <v>459</v>
      </c>
      <c r="C70" s="91" t="s">
        <v>463</v>
      </c>
      <c r="D70" s="86" t="s">
        <v>414</v>
      </c>
      <c r="E70" s="38">
        <f>'прилож 8'!E45</f>
        <v>0</v>
      </c>
    </row>
    <row r="71" spans="1:5" ht="54.75" customHeight="1">
      <c r="A71" s="204" t="s">
        <v>413</v>
      </c>
      <c r="B71" s="232"/>
      <c r="C71" s="91"/>
      <c r="D71" s="295" t="s">
        <v>550</v>
      </c>
      <c r="E71" s="38">
        <f>E72</f>
        <v>627.6</v>
      </c>
    </row>
    <row r="72" spans="1:5" ht="14.25" customHeight="1">
      <c r="A72" s="91" t="s">
        <v>413</v>
      </c>
      <c r="B72" s="231" t="s">
        <v>551</v>
      </c>
      <c r="C72" s="18" t="s">
        <v>463</v>
      </c>
      <c r="D72" s="294" t="s">
        <v>414</v>
      </c>
      <c r="E72" s="38">
        <f>'прилож 8'!E47</f>
        <v>627.6</v>
      </c>
    </row>
    <row r="73" spans="1:5">
      <c r="A73" s="91"/>
      <c r="B73" s="145"/>
      <c r="C73" s="91"/>
      <c r="D73" s="86"/>
      <c r="E73" s="38"/>
    </row>
    <row r="74" spans="1:5" ht="13.5" customHeight="1">
      <c r="A74" s="34" t="s">
        <v>39</v>
      </c>
      <c r="B74" s="34"/>
      <c r="C74" s="34"/>
      <c r="D74" s="100" t="s">
        <v>17</v>
      </c>
      <c r="E74" s="38">
        <f>E75+E77</f>
        <v>0</v>
      </c>
    </row>
    <row r="75" spans="1:5" ht="25.5">
      <c r="A75" s="18" t="s">
        <v>39</v>
      </c>
      <c r="B75" s="112" t="s">
        <v>145</v>
      </c>
      <c r="C75" s="18"/>
      <c r="D75" s="108" t="s">
        <v>143</v>
      </c>
      <c r="E75" s="38">
        <f t="shared" ref="E75" si="9">E76</f>
        <v>0</v>
      </c>
    </row>
    <row r="76" spans="1:5" ht="12" customHeight="1">
      <c r="A76" s="18" t="s">
        <v>39</v>
      </c>
      <c r="B76" s="112" t="s">
        <v>145</v>
      </c>
      <c r="C76" s="18" t="s">
        <v>61</v>
      </c>
      <c r="D76" s="19" t="s">
        <v>62</v>
      </c>
      <c r="E76" s="38">
        <f>'прилож 8'!E51</f>
        <v>0</v>
      </c>
    </row>
    <row r="77" spans="1:5" ht="25.5">
      <c r="A77" s="91" t="s">
        <v>39</v>
      </c>
      <c r="B77" s="145">
        <v>9090020001</v>
      </c>
      <c r="C77" s="91"/>
      <c r="D77" s="108" t="s">
        <v>105</v>
      </c>
      <c r="E77" s="38">
        <f t="shared" ref="E77" si="10">E78</f>
        <v>0</v>
      </c>
    </row>
    <row r="78" spans="1:5">
      <c r="A78" s="18" t="s">
        <v>39</v>
      </c>
      <c r="B78" s="145">
        <v>9090020001</v>
      </c>
      <c r="C78" s="18" t="s">
        <v>61</v>
      </c>
      <c r="D78" s="19" t="s">
        <v>62</v>
      </c>
      <c r="E78" s="38">
        <f>'прилож 8'!E183+'прилож 8'!E49</f>
        <v>0</v>
      </c>
    </row>
    <row r="79" spans="1:5">
      <c r="A79" s="18"/>
      <c r="B79" s="18"/>
      <c r="C79" s="18"/>
      <c r="D79" s="19"/>
      <c r="E79" s="38"/>
    </row>
    <row r="80" spans="1:5" ht="16.5" customHeight="1">
      <c r="A80" s="40" t="s">
        <v>49</v>
      </c>
      <c r="B80" s="18"/>
      <c r="C80" s="18"/>
      <c r="D80" s="100" t="s">
        <v>45</v>
      </c>
      <c r="E80" s="41">
        <f>E81+E86+E91+E95+E97+E100+E102+E104+E106+E108+E110+E112+E116</f>
        <v>4894.2000000000007</v>
      </c>
    </row>
    <row r="81" spans="1:5" ht="25.5">
      <c r="A81" s="18" t="s">
        <v>49</v>
      </c>
      <c r="B81" s="112" t="s">
        <v>115</v>
      </c>
      <c r="C81" s="15"/>
      <c r="D81" s="108" t="s">
        <v>114</v>
      </c>
      <c r="E81" s="29">
        <f t="shared" ref="E81" si="11">E82+E83+E84+E85</f>
        <v>2331.7000000000003</v>
      </c>
    </row>
    <row r="82" spans="1:5">
      <c r="A82" s="21" t="s">
        <v>49</v>
      </c>
      <c r="B82" s="112" t="s">
        <v>115</v>
      </c>
      <c r="C82" s="18" t="s">
        <v>57</v>
      </c>
      <c r="D82" s="87" t="s">
        <v>182</v>
      </c>
      <c r="E82" s="38">
        <f>'прилож 8'!E67</f>
        <v>1760.4</v>
      </c>
    </row>
    <row r="83" spans="1:5" ht="27.75" customHeight="1">
      <c r="A83" s="21" t="s">
        <v>49</v>
      </c>
      <c r="B83" s="112" t="s">
        <v>115</v>
      </c>
      <c r="C83" s="18" t="s">
        <v>58</v>
      </c>
      <c r="D83" s="86" t="s">
        <v>92</v>
      </c>
      <c r="E83" s="38">
        <f>'прилож 8'!E68</f>
        <v>7.4</v>
      </c>
    </row>
    <row r="84" spans="1:5" ht="38.25">
      <c r="A84" s="21" t="s">
        <v>49</v>
      </c>
      <c r="B84" s="112" t="s">
        <v>115</v>
      </c>
      <c r="C84" s="18" t="s">
        <v>180</v>
      </c>
      <c r="D84" s="86" t="s">
        <v>181</v>
      </c>
      <c r="E84" s="38">
        <f>'прилож 8'!E69</f>
        <v>539</v>
      </c>
    </row>
    <row r="85" spans="1:5" ht="25.5">
      <c r="A85" s="21" t="s">
        <v>49</v>
      </c>
      <c r="B85" s="112" t="s">
        <v>115</v>
      </c>
      <c r="C85" s="18" t="s">
        <v>60</v>
      </c>
      <c r="D85" s="86" t="s">
        <v>90</v>
      </c>
      <c r="E85" s="38">
        <f>'прилож 8'!E70</f>
        <v>24.9</v>
      </c>
    </row>
    <row r="86" spans="1:5" ht="25.5">
      <c r="A86" s="91" t="s">
        <v>49</v>
      </c>
      <c r="B86" s="145" t="s">
        <v>107</v>
      </c>
      <c r="C86" s="91"/>
      <c r="D86" s="110" t="s">
        <v>106</v>
      </c>
      <c r="E86" s="95">
        <f>E87+E88+E89+E90</f>
        <v>520</v>
      </c>
    </row>
    <row r="87" spans="1:5">
      <c r="A87" s="18" t="s">
        <v>49</v>
      </c>
      <c r="B87" s="145" t="s">
        <v>107</v>
      </c>
      <c r="C87" s="18" t="s">
        <v>57</v>
      </c>
      <c r="D87" s="87" t="s">
        <v>182</v>
      </c>
      <c r="E87" s="38">
        <f>'прилож 8'!E53</f>
        <v>350.2</v>
      </c>
    </row>
    <row r="88" spans="1:5" ht="27.75" customHeight="1">
      <c r="A88" s="18" t="s">
        <v>49</v>
      </c>
      <c r="B88" s="145" t="s">
        <v>107</v>
      </c>
      <c r="C88" s="18" t="s">
        <v>58</v>
      </c>
      <c r="D88" s="86" t="s">
        <v>92</v>
      </c>
      <c r="E88" s="38">
        <f>'прилож 8'!E54</f>
        <v>68.900000000000006</v>
      </c>
    </row>
    <row r="89" spans="1:5" ht="38.25">
      <c r="A89" s="18" t="s">
        <v>49</v>
      </c>
      <c r="B89" s="145" t="s">
        <v>107</v>
      </c>
      <c r="C89" s="18" t="s">
        <v>180</v>
      </c>
      <c r="D89" s="86" t="s">
        <v>181</v>
      </c>
      <c r="E89" s="38">
        <f>'прилож 8'!E55</f>
        <v>97.9</v>
      </c>
    </row>
    <row r="90" spans="1:5" ht="25.5">
      <c r="A90" s="18" t="s">
        <v>49</v>
      </c>
      <c r="B90" s="145" t="s">
        <v>107</v>
      </c>
      <c r="C90" s="18" t="s">
        <v>60</v>
      </c>
      <c r="D90" s="86" t="s">
        <v>90</v>
      </c>
      <c r="E90" s="38">
        <f>'прилож 8'!E56</f>
        <v>3</v>
      </c>
    </row>
    <row r="91" spans="1:5" ht="26.25" customHeight="1">
      <c r="A91" s="91" t="s">
        <v>49</v>
      </c>
      <c r="B91" s="148" t="s">
        <v>109</v>
      </c>
      <c r="C91" s="91"/>
      <c r="D91" s="108" t="s">
        <v>108</v>
      </c>
      <c r="E91" s="95">
        <f t="shared" ref="E91" si="12">E92+E93+E94</f>
        <v>54</v>
      </c>
    </row>
    <row r="92" spans="1:5">
      <c r="A92" s="21" t="s">
        <v>49</v>
      </c>
      <c r="B92" s="112" t="s">
        <v>109</v>
      </c>
      <c r="C92" s="18" t="s">
        <v>57</v>
      </c>
      <c r="D92" s="87" t="s">
        <v>182</v>
      </c>
      <c r="E92" s="38">
        <f>'прилож 8'!E58</f>
        <v>23.7</v>
      </c>
    </row>
    <row r="93" spans="1:5" ht="38.25" customHeight="1">
      <c r="A93" s="18" t="s">
        <v>49</v>
      </c>
      <c r="B93" s="112" t="s">
        <v>109</v>
      </c>
      <c r="C93" s="18" t="s">
        <v>180</v>
      </c>
      <c r="D93" s="86" t="s">
        <v>181</v>
      </c>
      <c r="E93" s="38">
        <f>'прилож 8'!E59</f>
        <v>7.2</v>
      </c>
    </row>
    <row r="94" spans="1:5" ht="25.5">
      <c r="A94" s="21" t="s">
        <v>49</v>
      </c>
      <c r="B94" s="112" t="s">
        <v>109</v>
      </c>
      <c r="C94" s="18" t="s">
        <v>60</v>
      </c>
      <c r="D94" s="86" t="s">
        <v>90</v>
      </c>
      <c r="E94" s="38">
        <f>'прилож 8'!E60</f>
        <v>23.1</v>
      </c>
    </row>
    <row r="95" spans="1:5" ht="36.75" customHeight="1">
      <c r="A95" s="18" t="s">
        <v>49</v>
      </c>
      <c r="B95" s="112" t="s">
        <v>111</v>
      </c>
      <c r="C95" s="18"/>
      <c r="D95" s="108" t="s">
        <v>110</v>
      </c>
      <c r="E95" s="70">
        <f t="shared" ref="E95" si="13">E96</f>
        <v>1</v>
      </c>
    </row>
    <row r="96" spans="1:5" ht="24.75" customHeight="1">
      <c r="A96" s="21" t="s">
        <v>49</v>
      </c>
      <c r="B96" s="112" t="s">
        <v>111</v>
      </c>
      <c r="C96" s="18" t="s">
        <v>60</v>
      </c>
      <c r="D96" s="86" t="s">
        <v>90</v>
      </c>
      <c r="E96" s="38">
        <f>'прилож 8'!E62</f>
        <v>1</v>
      </c>
    </row>
    <row r="97" spans="1:5" ht="28.5" customHeight="1">
      <c r="A97" s="18" t="s">
        <v>49</v>
      </c>
      <c r="B97" s="111" t="s">
        <v>113</v>
      </c>
      <c r="C97" s="18"/>
      <c r="D97" s="108" t="s">
        <v>112</v>
      </c>
      <c r="E97" s="70">
        <f t="shared" ref="E97" si="14">E98+E99</f>
        <v>1</v>
      </c>
    </row>
    <row r="98" spans="1:5">
      <c r="A98" s="21" t="s">
        <v>49</v>
      </c>
      <c r="B98" s="111" t="s">
        <v>113</v>
      </c>
      <c r="C98" s="21" t="s">
        <v>57</v>
      </c>
      <c r="D98" s="87" t="s">
        <v>182</v>
      </c>
      <c r="E98" s="29">
        <f>'прилож 8'!E64</f>
        <v>0.5</v>
      </c>
    </row>
    <row r="99" spans="1:5" ht="26.25" customHeight="1">
      <c r="A99" s="18" t="s">
        <v>49</v>
      </c>
      <c r="B99" s="111" t="s">
        <v>113</v>
      </c>
      <c r="C99" s="18" t="s">
        <v>180</v>
      </c>
      <c r="D99" s="86" t="s">
        <v>181</v>
      </c>
      <c r="E99" s="29">
        <f>'прилож 8'!E65</f>
        <v>0.5</v>
      </c>
    </row>
    <row r="100" spans="1:5" ht="25.5" customHeight="1">
      <c r="A100" s="18" t="s">
        <v>49</v>
      </c>
      <c r="B100" s="112" t="s">
        <v>117</v>
      </c>
      <c r="C100" s="15"/>
      <c r="D100" s="108" t="s">
        <v>116</v>
      </c>
      <c r="E100" s="38">
        <f t="shared" ref="E100" si="15">E101</f>
        <v>100</v>
      </c>
    </row>
    <row r="101" spans="1:5" ht="26.25" customHeight="1">
      <c r="A101" s="15" t="s">
        <v>49</v>
      </c>
      <c r="B101" s="112" t="s">
        <v>117</v>
      </c>
      <c r="C101" s="15" t="s">
        <v>60</v>
      </c>
      <c r="D101" s="86" t="s">
        <v>90</v>
      </c>
      <c r="E101" s="38">
        <f>'прилож 8'!E72</f>
        <v>100</v>
      </c>
    </row>
    <row r="102" spans="1:5" ht="30.75" customHeight="1">
      <c r="A102" s="18" t="s">
        <v>49</v>
      </c>
      <c r="B102" s="112" t="s">
        <v>119</v>
      </c>
      <c r="C102" s="18"/>
      <c r="D102" s="108" t="s">
        <v>118</v>
      </c>
      <c r="E102" s="38">
        <f t="shared" ref="E102" si="16">E103</f>
        <v>10</v>
      </c>
    </row>
    <row r="103" spans="1:5" ht="26.25" customHeight="1">
      <c r="A103" s="15" t="s">
        <v>49</v>
      </c>
      <c r="B103" s="112" t="s">
        <v>119</v>
      </c>
      <c r="C103" s="15" t="s">
        <v>60</v>
      </c>
      <c r="D103" s="86" t="s">
        <v>90</v>
      </c>
      <c r="E103" s="38">
        <f>'прилож 8'!E74</f>
        <v>10</v>
      </c>
    </row>
    <row r="104" spans="1:5" ht="26.25" customHeight="1">
      <c r="A104" s="15" t="s">
        <v>49</v>
      </c>
      <c r="B104" s="112" t="s">
        <v>121</v>
      </c>
      <c r="C104" s="15"/>
      <c r="D104" s="108" t="s">
        <v>120</v>
      </c>
      <c r="E104" s="38">
        <f>E105</f>
        <v>15</v>
      </c>
    </row>
    <row r="105" spans="1:5" ht="28.5" customHeight="1">
      <c r="A105" s="15" t="s">
        <v>49</v>
      </c>
      <c r="B105" s="112" t="s">
        <v>121</v>
      </c>
      <c r="C105" s="15" t="s">
        <v>60</v>
      </c>
      <c r="D105" s="86" t="s">
        <v>90</v>
      </c>
      <c r="E105" s="38">
        <f>'прилож 8'!E76</f>
        <v>15</v>
      </c>
    </row>
    <row r="106" spans="1:5" ht="13.5" customHeight="1">
      <c r="A106" s="18" t="s">
        <v>49</v>
      </c>
      <c r="B106" s="112" t="s">
        <v>383</v>
      </c>
      <c r="C106" s="18"/>
      <c r="D106" s="109" t="s">
        <v>384</v>
      </c>
      <c r="E106" s="38">
        <f t="shared" ref="E106" si="17">E107</f>
        <v>780</v>
      </c>
    </row>
    <row r="107" spans="1:5" ht="26.25" customHeight="1">
      <c r="A107" s="18" t="s">
        <v>49</v>
      </c>
      <c r="B107" s="112" t="s">
        <v>383</v>
      </c>
      <c r="C107" s="18" t="s">
        <v>88</v>
      </c>
      <c r="D107" s="86" t="s">
        <v>89</v>
      </c>
      <c r="E107" s="38">
        <f>'прилож 8'!E78</f>
        <v>780</v>
      </c>
    </row>
    <row r="108" spans="1:5" ht="26.25" customHeight="1">
      <c r="A108" s="18" t="s">
        <v>49</v>
      </c>
      <c r="B108" s="112" t="s">
        <v>470</v>
      </c>
      <c r="C108" s="18"/>
      <c r="D108" s="109" t="s">
        <v>469</v>
      </c>
      <c r="E108" s="38">
        <f t="shared" ref="E108" si="18">E109</f>
        <v>8.1999999999999993</v>
      </c>
    </row>
    <row r="109" spans="1:5" ht="39.75" customHeight="1">
      <c r="A109" s="18" t="s">
        <v>49</v>
      </c>
      <c r="B109" s="112" t="s">
        <v>470</v>
      </c>
      <c r="C109" s="18" t="s">
        <v>88</v>
      </c>
      <c r="D109" s="86" t="s">
        <v>89</v>
      </c>
      <c r="E109" s="38">
        <f>'прилож 8'!E80</f>
        <v>8.1999999999999993</v>
      </c>
    </row>
    <row r="110" spans="1:5" ht="26.25" customHeight="1">
      <c r="A110" s="91" t="s">
        <v>49</v>
      </c>
      <c r="B110" s="148" t="s">
        <v>400</v>
      </c>
      <c r="C110" s="91"/>
      <c r="D110" s="185" t="s">
        <v>401</v>
      </c>
      <c r="E110" s="38">
        <f t="shared" ref="E110" si="19">E111</f>
        <v>14</v>
      </c>
    </row>
    <row r="111" spans="1:5" ht="26.25" customHeight="1">
      <c r="A111" s="91" t="s">
        <v>49</v>
      </c>
      <c r="B111" s="148" t="s">
        <v>400</v>
      </c>
      <c r="C111" s="91" t="s">
        <v>60</v>
      </c>
      <c r="D111" s="86" t="s">
        <v>90</v>
      </c>
      <c r="E111" s="38">
        <f>'прилож 8'!E82</f>
        <v>14</v>
      </c>
    </row>
    <row r="112" spans="1:5" ht="26.25" customHeight="1">
      <c r="A112" s="18" t="s">
        <v>49</v>
      </c>
      <c r="B112" s="112" t="s">
        <v>144</v>
      </c>
      <c r="C112" s="18"/>
      <c r="D112" s="290" t="s">
        <v>105</v>
      </c>
      <c r="E112" s="38">
        <f>E113+E114+E115</f>
        <v>59.3</v>
      </c>
    </row>
    <row r="113" spans="1:5" ht="26.25" customHeight="1">
      <c r="A113" s="18" t="s">
        <v>49</v>
      </c>
      <c r="B113" s="112" t="s">
        <v>144</v>
      </c>
      <c r="C113" s="91" t="s">
        <v>60</v>
      </c>
      <c r="D113" s="86" t="s">
        <v>90</v>
      </c>
      <c r="E113" s="38">
        <f>'прилож 8'!E84</f>
        <v>10.3</v>
      </c>
    </row>
    <row r="114" spans="1:5" ht="17.25" customHeight="1">
      <c r="A114" s="18" t="s">
        <v>49</v>
      </c>
      <c r="B114" s="112" t="s">
        <v>144</v>
      </c>
      <c r="C114" s="18" t="s">
        <v>527</v>
      </c>
      <c r="D114" s="19" t="s">
        <v>528</v>
      </c>
      <c r="E114" s="38">
        <f>'прилож 8'!E85</f>
        <v>16.5</v>
      </c>
    </row>
    <row r="115" spans="1:5" ht="18" customHeight="1">
      <c r="A115" s="18" t="s">
        <v>49</v>
      </c>
      <c r="B115" s="112" t="s">
        <v>144</v>
      </c>
      <c r="C115" s="18" t="s">
        <v>366</v>
      </c>
      <c r="D115" s="19" t="s">
        <v>367</v>
      </c>
      <c r="E115" s="38">
        <f>'прилож 8'!E86</f>
        <v>32.5</v>
      </c>
    </row>
    <row r="116" spans="1:5" ht="18" customHeight="1">
      <c r="A116" s="18" t="s">
        <v>49</v>
      </c>
      <c r="B116" s="232">
        <v>9090000010</v>
      </c>
      <c r="C116" s="18"/>
      <c r="D116" s="313" t="s">
        <v>556</v>
      </c>
      <c r="E116" s="38">
        <f>E117+E118</f>
        <v>1000</v>
      </c>
    </row>
    <row r="117" spans="1:5" ht="27.75" customHeight="1">
      <c r="A117" s="18" t="s">
        <v>49</v>
      </c>
      <c r="B117" s="232">
        <v>9090000010</v>
      </c>
      <c r="C117" s="18" t="s">
        <v>60</v>
      </c>
      <c r="D117" s="86" t="s">
        <v>90</v>
      </c>
      <c r="E117" s="38">
        <f>'прилож 8'!E88</f>
        <v>595</v>
      </c>
    </row>
    <row r="118" spans="1:5" ht="15.75" customHeight="1">
      <c r="A118" s="18" t="s">
        <v>49</v>
      </c>
      <c r="B118" s="232">
        <v>9090000010</v>
      </c>
      <c r="C118" s="88" t="s">
        <v>69</v>
      </c>
      <c r="D118" s="64" t="s">
        <v>71</v>
      </c>
      <c r="E118" s="38">
        <f>'прилож 8'!E185</f>
        <v>405</v>
      </c>
    </row>
    <row r="119" spans="1:5" ht="15.75" customHeight="1">
      <c r="A119" s="18"/>
      <c r="B119" s="232"/>
      <c r="C119" s="88"/>
      <c r="D119" s="64"/>
      <c r="E119" s="38"/>
    </row>
    <row r="120" spans="1:5" ht="19.5" customHeight="1">
      <c r="A120" s="43" t="s">
        <v>53</v>
      </c>
      <c r="B120" s="43"/>
      <c r="C120" s="43"/>
      <c r="D120" s="76" t="s">
        <v>52</v>
      </c>
      <c r="E120" s="45">
        <f t="shared" ref="E120:E121" si="20">E121</f>
        <v>517</v>
      </c>
    </row>
    <row r="121" spans="1:5" ht="30" customHeight="1">
      <c r="A121" s="214" t="s">
        <v>51</v>
      </c>
      <c r="B121" s="231" t="s">
        <v>147</v>
      </c>
      <c r="C121" s="239"/>
      <c r="D121" s="108" t="s">
        <v>146</v>
      </c>
      <c r="E121" s="38">
        <f t="shared" si="20"/>
        <v>517</v>
      </c>
    </row>
    <row r="122" spans="1:5" ht="15" customHeight="1">
      <c r="A122" s="23" t="s">
        <v>51</v>
      </c>
      <c r="B122" s="231" t="s">
        <v>147</v>
      </c>
      <c r="C122" s="23" t="s">
        <v>63</v>
      </c>
      <c r="D122" s="33" t="s">
        <v>64</v>
      </c>
      <c r="E122" s="38">
        <f>'прилож 8'!E187</f>
        <v>517</v>
      </c>
    </row>
    <row r="123" spans="1:5" ht="18" customHeight="1">
      <c r="A123" s="22"/>
      <c r="B123" s="22"/>
      <c r="C123" s="22"/>
      <c r="D123" s="60"/>
      <c r="E123" s="38"/>
    </row>
    <row r="124" spans="1:5" ht="27" customHeight="1">
      <c r="A124" s="43" t="s">
        <v>43</v>
      </c>
      <c r="B124" s="43"/>
      <c r="C124" s="43"/>
      <c r="D124" s="76" t="s">
        <v>44</v>
      </c>
      <c r="E124" s="41">
        <f>E125+E132</f>
        <v>316</v>
      </c>
    </row>
    <row r="125" spans="1:5" ht="27" customHeight="1">
      <c r="A125" s="245" t="s">
        <v>42</v>
      </c>
      <c r="B125" s="43"/>
      <c r="C125" s="43"/>
      <c r="D125" s="309" t="s">
        <v>593</v>
      </c>
      <c r="E125" s="41">
        <f>E126+E128+E130</f>
        <v>296</v>
      </c>
    </row>
    <row r="126" spans="1:5" ht="27" customHeight="1">
      <c r="A126" s="83" t="s">
        <v>42</v>
      </c>
      <c r="B126" s="112" t="s">
        <v>123</v>
      </c>
      <c r="C126" s="240"/>
      <c r="D126" s="176" t="s">
        <v>122</v>
      </c>
      <c r="E126" s="38">
        <f t="shared" ref="E126" si="21">E127</f>
        <v>241</v>
      </c>
    </row>
    <row r="127" spans="1:5" ht="16.5" customHeight="1">
      <c r="A127" s="46" t="s">
        <v>42</v>
      </c>
      <c r="B127" s="112" t="s">
        <v>123</v>
      </c>
      <c r="C127" s="32" t="s">
        <v>69</v>
      </c>
      <c r="D127" s="28" t="s">
        <v>71</v>
      </c>
      <c r="E127" s="29">
        <f>'прилож 8'!E189</f>
        <v>241</v>
      </c>
    </row>
    <row r="128" spans="1:5" ht="28.5" customHeight="1">
      <c r="A128" s="40" t="s">
        <v>42</v>
      </c>
      <c r="B128" s="112" t="s">
        <v>197</v>
      </c>
      <c r="C128" s="18"/>
      <c r="D128" s="131" t="s">
        <v>198</v>
      </c>
      <c r="E128" s="29">
        <f t="shared" ref="E128" si="22">E129</f>
        <v>52</v>
      </c>
    </row>
    <row r="129" spans="1:5" ht="26.25" customHeight="1">
      <c r="A129" s="18" t="s">
        <v>42</v>
      </c>
      <c r="B129" s="112" t="s">
        <v>197</v>
      </c>
      <c r="C129" s="18" t="s">
        <v>60</v>
      </c>
      <c r="D129" s="86" t="s">
        <v>90</v>
      </c>
      <c r="E129" s="29">
        <f>'прилож 8'!E90</f>
        <v>52</v>
      </c>
    </row>
    <row r="130" spans="1:5" ht="22.5" customHeight="1">
      <c r="A130" s="204" t="s">
        <v>42</v>
      </c>
      <c r="B130" s="148" t="s">
        <v>473</v>
      </c>
      <c r="C130" s="91"/>
      <c r="D130" s="171" t="s">
        <v>472</v>
      </c>
      <c r="E130" s="29">
        <f t="shared" ref="E130" si="23">E131</f>
        <v>3</v>
      </c>
    </row>
    <row r="131" spans="1:5" ht="26.25" customHeight="1">
      <c r="A131" s="18" t="s">
        <v>42</v>
      </c>
      <c r="B131" s="148" t="s">
        <v>473</v>
      </c>
      <c r="C131" s="18" t="s">
        <v>60</v>
      </c>
      <c r="D131" s="86" t="s">
        <v>90</v>
      </c>
      <c r="E131" s="29">
        <f>'прилож 8'!E92</f>
        <v>3</v>
      </c>
    </row>
    <row r="132" spans="1:5" ht="28.5" customHeight="1">
      <c r="A132" s="307" t="s">
        <v>75</v>
      </c>
      <c r="B132" s="112"/>
      <c r="C132" s="18"/>
      <c r="D132" s="308" t="s">
        <v>594</v>
      </c>
      <c r="E132" s="41">
        <f>E133</f>
        <v>20</v>
      </c>
    </row>
    <row r="133" spans="1:5" ht="15.75" customHeight="1">
      <c r="A133" s="40" t="s">
        <v>75</v>
      </c>
      <c r="B133" s="112" t="s">
        <v>411</v>
      </c>
      <c r="C133" s="88"/>
      <c r="D133" s="114" t="s">
        <v>124</v>
      </c>
      <c r="E133" s="29">
        <f t="shared" ref="E133" si="24">E134</f>
        <v>20</v>
      </c>
    </row>
    <row r="134" spans="1:5" ht="25.5">
      <c r="A134" s="46" t="s">
        <v>75</v>
      </c>
      <c r="B134" s="112" t="s">
        <v>411</v>
      </c>
      <c r="C134" s="46" t="s">
        <v>60</v>
      </c>
      <c r="D134" s="86" t="s">
        <v>90</v>
      </c>
      <c r="E134" s="29">
        <f>'прилож 8'!E94</f>
        <v>20</v>
      </c>
    </row>
    <row r="135" spans="1:5">
      <c r="A135" s="46"/>
      <c r="B135" s="46"/>
      <c r="C135" s="46"/>
      <c r="D135" s="26"/>
      <c r="E135" s="38"/>
    </row>
    <row r="136" spans="1:5" ht="15.75">
      <c r="A136" s="43" t="s">
        <v>18</v>
      </c>
      <c r="B136" s="43"/>
      <c r="C136" s="43"/>
      <c r="D136" s="77" t="s">
        <v>19</v>
      </c>
      <c r="E136" s="36">
        <f>E137+E143+E147+E157</f>
        <v>15685</v>
      </c>
    </row>
    <row r="137" spans="1:5" ht="19.5" customHeight="1">
      <c r="A137" s="192" t="s">
        <v>403</v>
      </c>
      <c r="B137" s="192"/>
      <c r="C137" s="192"/>
      <c r="D137" s="193" t="s">
        <v>405</v>
      </c>
      <c r="E137" s="262">
        <f>E138+E140</f>
        <v>188</v>
      </c>
    </row>
    <row r="138" spans="1:5" ht="16.5" customHeight="1">
      <c r="A138" s="88" t="s">
        <v>403</v>
      </c>
      <c r="B138" s="112" t="s">
        <v>409</v>
      </c>
      <c r="C138" s="88"/>
      <c r="D138" s="187" t="s">
        <v>404</v>
      </c>
      <c r="E138" s="14">
        <f t="shared" ref="E138" si="25">E139</f>
        <v>120</v>
      </c>
    </row>
    <row r="139" spans="1:5" ht="26.25" customHeight="1">
      <c r="A139" s="88" t="s">
        <v>403</v>
      </c>
      <c r="B139" s="112" t="s">
        <v>409</v>
      </c>
      <c r="C139" s="30" t="s">
        <v>436</v>
      </c>
      <c r="D139" s="33" t="s">
        <v>437</v>
      </c>
      <c r="E139" s="70">
        <f>'прилож 8'!E191</f>
        <v>120</v>
      </c>
    </row>
    <row r="140" spans="1:5" ht="46.5" customHeight="1">
      <c r="A140" s="30" t="s">
        <v>403</v>
      </c>
      <c r="B140" s="112" t="s">
        <v>581</v>
      </c>
      <c r="C140" s="88"/>
      <c r="D140" s="301" t="s">
        <v>582</v>
      </c>
      <c r="E140" s="72">
        <f>E141</f>
        <v>68</v>
      </c>
    </row>
    <row r="141" spans="1:5" ht="26.25" customHeight="1">
      <c r="A141" s="30" t="s">
        <v>403</v>
      </c>
      <c r="B141" s="112" t="s">
        <v>581</v>
      </c>
      <c r="C141" s="88" t="s">
        <v>60</v>
      </c>
      <c r="D141" s="86" t="s">
        <v>90</v>
      </c>
      <c r="E141" s="70">
        <f>'прилож 8'!E96</f>
        <v>68</v>
      </c>
    </row>
    <row r="142" spans="1:5" ht="14.25" customHeight="1">
      <c r="A142" s="88"/>
      <c r="B142" s="112"/>
      <c r="C142" s="30"/>
      <c r="D142" s="33"/>
      <c r="E142" s="70"/>
    </row>
    <row r="143" spans="1:5" ht="18" customHeight="1">
      <c r="A143" s="34" t="s">
        <v>34</v>
      </c>
      <c r="B143" s="34"/>
      <c r="C143" s="34"/>
      <c r="D143" s="99" t="s">
        <v>54</v>
      </c>
      <c r="E143" s="48">
        <f t="shared" ref="E143:E144" si="26">E144</f>
        <v>108</v>
      </c>
    </row>
    <row r="144" spans="1:5" ht="16.5" customHeight="1">
      <c r="A144" s="30" t="s">
        <v>34</v>
      </c>
      <c r="B144" s="112" t="s">
        <v>426</v>
      </c>
      <c r="C144" s="88"/>
      <c r="D144" s="108" t="s">
        <v>425</v>
      </c>
      <c r="E144" s="104">
        <f t="shared" si="26"/>
        <v>108</v>
      </c>
    </row>
    <row r="145" spans="1:5" ht="36" customHeight="1">
      <c r="A145" s="30" t="s">
        <v>34</v>
      </c>
      <c r="B145" s="112" t="s">
        <v>426</v>
      </c>
      <c r="C145" s="23" t="s">
        <v>68</v>
      </c>
      <c r="D145" s="151" t="s">
        <v>70</v>
      </c>
      <c r="E145" s="29">
        <f>'прилож 8'!E193</f>
        <v>108</v>
      </c>
    </row>
    <row r="146" spans="1:5" ht="16.5" customHeight="1">
      <c r="A146" s="30"/>
      <c r="B146" s="112"/>
      <c r="C146" s="23"/>
      <c r="D146" s="151"/>
      <c r="E146" s="29"/>
    </row>
    <row r="147" spans="1:5" ht="17.25" customHeight="1">
      <c r="A147" s="24" t="s">
        <v>67</v>
      </c>
      <c r="B147" s="24"/>
      <c r="C147" s="24"/>
      <c r="D147" s="61" t="s">
        <v>77</v>
      </c>
      <c r="E147" s="41">
        <f>E148+E150+E152+E154</f>
        <v>15387</v>
      </c>
    </row>
    <row r="148" spans="1:5" ht="36.75" customHeight="1">
      <c r="A148" s="18" t="s">
        <v>67</v>
      </c>
      <c r="B148" s="112" t="s">
        <v>184</v>
      </c>
      <c r="C148" s="23"/>
      <c r="D148" s="121" t="s">
        <v>183</v>
      </c>
      <c r="E148" s="29">
        <f t="shared" ref="E148" si="27">E149</f>
        <v>7938.8</v>
      </c>
    </row>
    <row r="149" spans="1:5" ht="29.25" customHeight="1">
      <c r="A149" s="18" t="s">
        <v>67</v>
      </c>
      <c r="B149" s="112" t="s">
        <v>184</v>
      </c>
      <c r="C149" s="23" t="s">
        <v>60</v>
      </c>
      <c r="D149" s="86" t="s">
        <v>90</v>
      </c>
      <c r="E149" s="29">
        <f>'прилож 8'!E98</f>
        <v>7938.8</v>
      </c>
    </row>
    <row r="150" spans="1:5" ht="29.25" customHeight="1">
      <c r="A150" s="18" t="s">
        <v>67</v>
      </c>
      <c r="B150" s="112" t="s">
        <v>390</v>
      </c>
      <c r="C150" s="23"/>
      <c r="D150" s="123" t="s">
        <v>372</v>
      </c>
      <c r="E150" s="29">
        <f t="shared" ref="E150" si="28">E151</f>
        <v>80.2</v>
      </c>
    </row>
    <row r="151" spans="1:5" ht="27.75" customHeight="1">
      <c r="A151" s="18" t="s">
        <v>67</v>
      </c>
      <c r="B151" s="112" t="s">
        <v>390</v>
      </c>
      <c r="C151" s="23" t="s">
        <v>60</v>
      </c>
      <c r="D151" s="86" t="s">
        <v>90</v>
      </c>
      <c r="E151" s="29">
        <f>'прилож 8'!E100</f>
        <v>80.2</v>
      </c>
    </row>
    <row r="152" spans="1:5" ht="28.5" customHeight="1">
      <c r="A152" s="91" t="s">
        <v>67</v>
      </c>
      <c r="B152" s="148" t="s">
        <v>126</v>
      </c>
      <c r="C152" s="237"/>
      <c r="D152" s="108" t="s">
        <v>125</v>
      </c>
      <c r="E152" s="95">
        <f t="shared" ref="E152" si="29">E153</f>
        <v>7363</v>
      </c>
    </row>
    <row r="153" spans="1:5" ht="27" customHeight="1">
      <c r="A153" s="21" t="s">
        <v>67</v>
      </c>
      <c r="B153" s="112" t="s">
        <v>126</v>
      </c>
      <c r="C153" s="30" t="s">
        <v>60</v>
      </c>
      <c r="D153" s="86" t="s">
        <v>90</v>
      </c>
      <c r="E153" s="29">
        <f>'прилож 8'!E102</f>
        <v>7363</v>
      </c>
    </row>
    <row r="154" spans="1:5" ht="26.25" customHeight="1">
      <c r="A154" s="30" t="s">
        <v>67</v>
      </c>
      <c r="B154" s="233" t="s">
        <v>179</v>
      </c>
      <c r="C154" s="23"/>
      <c r="D154" s="121" t="s">
        <v>592</v>
      </c>
      <c r="E154" s="38">
        <f t="shared" ref="E154" si="30">E155</f>
        <v>5</v>
      </c>
    </row>
    <row r="155" spans="1:5" ht="32.25" customHeight="1">
      <c r="A155" s="252" t="s">
        <v>67</v>
      </c>
      <c r="B155" s="243" t="s">
        <v>179</v>
      </c>
      <c r="C155" s="23" t="s">
        <v>60</v>
      </c>
      <c r="D155" s="86" t="s">
        <v>90</v>
      </c>
      <c r="E155" s="38">
        <f>'прилож 8'!E104</f>
        <v>5</v>
      </c>
    </row>
    <row r="156" spans="1:5" ht="12.75" customHeight="1">
      <c r="A156" s="25"/>
      <c r="B156" s="25"/>
      <c r="C156" s="25"/>
      <c r="D156" s="26"/>
      <c r="E156" s="29"/>
    </row>
    <row r="157" spans="1:5" ht="24" customHeight="1">
      <c r="A157" s="40" t="s">
        <v>40</v>
      </c>
      <c r="B157" s="25"/>
      <c r="C157" s="25"/>
      <c r="D157" s="47" t="s">
        <v>55</v>
      </c>
      <c r="E157" s="48">
        <f t="shared" ref="E157" si="31">E158</f>
        <v>2</v>
      </c>
    </row>
    <row r="158" spans="1:5" ht="19.5" customHeight="1">
      <c r="A158" s="40" t="s">
        <v>40</v>
      </c>
      <c r="B158" s="49"/>
      <c r="C158" s="49"/>
      <c r="D158" s="101" t="s">
        <v>56</v>
      </c>
      <c r="E158" s="41">
        <f>E159+E161+E163</f>
        <v>2</v>
      </c>
    </row>
    <row r="159" spans="1:5" ht="29.25" customHeight="1">
      <c r="A159" s="30" t="s">
        <v>40</v>
      </c>
      <c r="B159" s="233" t="s">
        <v>185</v>
      </c>
      <c r="C159" s="23"/>
      <c r="D159" s="123" t="s">
        <v>186</v>
      </c>
      <c r="E159" s="124">
        <f t="shared" ref="E159" si="32">E160</f>
        <v>0</v>
      </c>
    </row>
    <row r="160" spans="1:5" ht="26.25" customHeight="1">
      <c r="A160" s="30" t="s">
        <v>40</v>
      </c>
      <c r="B160" s="233" t="s">
        <v>185</v>
      </c>
      <c r="C160" s="23" t="s">
        <v>60</v>
      </c>
      <c r="D160" s="86" t="s">
        <v>90</v>
      </c>
      <c r="E160" s="124">
        <f>'прилож 8'!E106</f>
        <v>0</v>
      </c>
    </row>
    <row r="161" spans="1:5" ht="27.75" customHeight="1">
      <c r="A161" s="93" t="s">
        <v>40</v>
      </c>
      <c r="B161" s="148" t="s">
        <v>128</v>
      </c>
      <c r="C161" s="194"/>
      <c r="D161" s="108" t="s">
        <v>127</v>
      </c>
      <c r="E161" s="95">
        <f t="shared" ref="E161" si="33">E162</f>
        <v>0</v>
      </c>
    </row>
    <row r="162" spans="1:5" ht="26.25" customHeight="1">
      <c r="A162" s="25" t="s">
        <v>40</v>
      </c>
      <c r="B162" s="112" t="s">
        <v>128</v>
      </c>
      <c r="C162" s="25" t="s">
        <v>60</v>
      </c>
      <c r="D162" s="86" t="s">
        <v>90</v>
      </c>
      <c r="E162" s="38">
        <f>'прилож 8'!E108</f>
        <v>0</v>
      </c>
    </row>
    <row r="163" spans="1:5" ht="21.75" customHeight="1">
      <c r="A163" s="88" t="s">
        <v>40</v>
      </c>
      <c r="B163" s="112" t="s">
        <v>130</v>
      </c>
      <c r="C163" s="23"/>
      <c r="D163" s="108" t="s">
        <v>567</v>
      </c>
      <c r="E163" s="97">
        <f t="shared" ref="E163" si="34">E164</f>
        <v>2</v>
      </c>
    </row>
    <row r="164" spans="1:5" ht="25.5">
      <c r="A164" s="88" t="s">
        <v>40</v>
      </c>
      <c r="B164" s="112" t="s">
        <v>130</v>
      </c>
      <c r="C164" s="25" t="s">
        <v>60</v>
      </c>
      <c r="D164" s="86" t="s">
        <v>90</v>
      </c>
      <c r="E164" s="38">
        <f>'прилож 8'!E110</f>
        <v>2</v>
      </c>
    </row>
    <row r="165" spans="1:5">
      <c r="A165" s="30"/>
      <c r="B165" s="30"/>
      <c r="C165" s="30"/>
      <c r="D165" s="26"/>
      <c r="E165" s="38"/>
    </row>
    <row r="166" spans="1:5" ht="21" customHeight="1">
      <c r="A166" s="43" t="s">
        <v>20</v>
      </c>
      <c r="B166" s="43"/>
      <c r="C166" s="43"/>
      <c r="D166" s="78" t="s">
        <v>21</v>
      </c>
      <c r="E166" s="36">
        <f>E168+E172+E187</f>
        <v>6627.2999999999993</v>
      </c>
    </row>
    <row r="167" spans="1:5" ht="14.25" customHeight="1">
      <c r="A167" s="34"/>
      <c r="B167" s="34"/>
      <c r="C167" s="34"/>
      <c r="D167" s="62"/>
      <c r="E167" s="14"/>
    </row>
    <row r="168" spans="1:5" ht="18.75" customHeight="1">
      <c r="A168" s="34" t="s">
        <v>6</v>
      </c>
      <c r="B168" s="30"/>
      <c r="C168" s="30"/>
      <c r="D168" s="44" t="s">
        <v>22</v>
      </c>
      <c r="E168" s="50">
        <f t="shared" ref="E168" si="35">E169</f>
        <v>596.1</v>
      </c>
    </row>
    <row r="169" spans="1:5" ht="23.25" customHeight="1">
      <c r="A169" s="96" t="s">
        <v>6</v>
      </c>
      <c r="B169" s="112" t="s">
        <v>199</v>
      </c>
      <c r="C169" s="96"/>
      <c r="D169" s="108" t="s">
        <v>131</v>
      </c>
      <c r="E169" s="73">
        <f>E170</f>
        <v>596.1</v>
      </c>
    </row>
    <row r="170" spans="1:5" ht="28.5" customHeight="1">
      <c r="A170" s="18" t="s">
        <v>6</v>
      </c>
      <c r="B170" s="112" t="s">
        <v>199</v>
      </c>
      <c r="C170" s="18" t="s">
        <v>60</v>
      </c>
      <c r="D170" s="86" t="s">
        <v>90</v>
      </c>
      <c r="E170" s="38">
        <f>'прилож 8'!E112</f>
        <v>596.1</v>
      </c>
    </row>
    <row r="171" spans="1:5" ht="20.25" customHeight="1">
      <c r="A171" s="18"/>
      <c r="B171" s="112"/>
      <c r="C171" s="18"/>
      <c r="D171" s="86"/>
      <c r="E171" s="38"/>
    </row>
    <row r="172" spans="1:5" ht="17.25" customHeight="1">
      <c r="A172" s="34" t="s">
        <v>82</v>
      </c>
      <c r="B172" s="30"/>
      <c r="C172" s="30"/>
      <c r="D172" s="44" t="s">
        <v>83</v>
      </c>
      <c r="E172" s="48">
        <f>E173+E176+E178+E180+E182+E184</f>
        <v>2827.2</v>
      </c>
    </row>
    <row r="173" spans="1:5" ht="20.25" customHeight="1">
      <c r="A173" s="18" t="s">
        <v>82</v>
      </c>
      <c r="B173" s="112" t="s">
        <v>133</v>
      </c>
      <c r="C173" s="82"/>
      <c r="D173" s="113" t="s">
        <v>132</v>
      </c>
      <c r="E173" s="70">
        <f t="shared" ref="E173" si="36">E174+E175</f>
        <v>525.1</v>
      </c>
    </row>
    <row r="174" spans="1:5" ht="28.5" customHeight="1">
      <c r="A174" s="18" t="s">
        <v>82</v>
      </c>
      <c r="B174" s="112" t="s">
        <v>133</v>
      </c>
      <c r="C174" s="18" t="s">
        <v>60</v>
      </c>
      <c r="D174" s="86" t="s">
        <v>90</v>
      </c>
      <c r="E174" s="38">
        <f>'прилож 8'!E114</f>
        <v>99.9</v>
      </c>
    </row>
    <row r="175" spans="1:5" ht="21" customHeight="1">
      <c r="A175" s="18" t="s">
        <v>82</v>
      </c>
      <c r="B175" s="112" t="s">
        <v>133</v>
      </c>
      <c r="C175" s="241" t="s">
        <v>453</v>
      </c>
      <c r="D175" s="86" t="s">
        <v>454</v>
      </c>
      <c r="E175" s="128">
        <f>'прилож 8'!E115</f>
        <v>425.2</v>
      </c>
    </row>
    <row r="176" spans="1:5" ht="25.5" hidden="1" customHeight="1">
      <c r="A176" s="40" t="s">
        <v>82</v>
      </c>
      <c r="B176" s="197" t="s">
        <v>475</v>
      </c>
      <c r="C176" s="82"/>
      <c r="D176" s="269" t="s">
        <v>476</v>
      </c>
      <c r="E176" s="128">
        <f t="shared" ref="E176" si="37">E177</f>
        <v>0</v>
      </c>
    </row>
    <row r="177" spans="1:5" ht="25.5" hidden="1" customHeight="1">
      <c r="A177" s="18" t="s">
        <v>82</v>
      </c>
      <c r="B177" s="112" t="s">
        <v>475</v>
      </c>
      <c r="C177" s="18" t="s">
        <v>515</v>
      </c>
      <c r="D177" s="186" t="s">
        <v>517</v>
      </c>
      <c r="E177" s="128">
        <f>'прилож 8'!E117</f>
        <v>0</v>
      </c>
    </row>
    <row r="178" spans="1:5" ht="25.5" hidden="1" customHeight="1">
      <c r="A178" s="40" t="s">
        <v>82</v>
      </c>
      <c r="B178" s="234" t="s">
        <v>514</v>
      </c>
      <c r="C178" s="82"/>
      <c r="D178" s="269" t="s">
        <v>516</v>
      </c>
      <c r="E178" s="128">
        <f>E179</f>
        <v>0</v>
      </c>
    </row>
    <row r="179" spans="1:5" ht="25.5" hidden="1" customHeight="1">
      <c r="A179" s="40" t="s">
        <v>82</v>
      </c>
      <c r="B179" s="234" t="s">
        <v>514</v>
      </c>
      <c r="C179" s="18" t="s">
        <v>515</v>
      </c>
      <c r="D179" s="186" t="s">
        <v>517</v>
      </c>
      <c r="E179" s="128">
        <f>'прилож 8'!E119</f>
        <v>0</v>
      </c>
    </row>
    <row r="180" spans="1:5" ht="21" customHeight="1">
      <c r="A180" s="125" t="s">
        <v>82</v>
      </c>
      <c r="B180" s="112" t="s">
        <v>192</v>
      </c>
      <c r="C180" s="92"/>
      <c r="D180" s="130" t="s">
        <v>193</v>
      </c>
      <c r="E180" s="128">
        <f t="shared" ref="E180" si="38">E181</f>
        <v>83</v>
      </c>
    </row>
    <row r="181" spans="1:5" ht="27.75" customHeight="1">
      <c r="A181" s="125" t="s">
        <v>82</v>
      </c>
      <c r="B181" s="112" t="s">
        <v>192</v>
      </c>
      <c r="C181" s="92" t="s">
        <v>60</v>
      </c>
      <c r="D181" s="129" t="s">
        <v>90</v>
      </c>
      <c r="E181" s="38">
        <f>'прилож 8'!E121</f>
        <v>83</v>
      </c>
    </row>
    <row r="182" spans="1:5" ht="24.75" customHeight="1">
      <c r="A182" s="40" t="s">
        <v>82</v>
      </c>
      <c r="B182" s="112" t="s">
        <v>524</v>
      </c>
      <c r="C182" s="23"/>
      <c r="D182" s="288" t="s">
        <v>525</v>
      </c>
      <c r="E182" s="38">
        <f>E183</f>
        <v>2180.6999999999998</v>
      </c>
    </row>
    <row r="183" spans="1:5" ht="27.75" customHeight="1">
      <c r="A183" s="88" t="s">
        <v>82</v>
      </c>
      <c r="B183" s="112" t="s">
        <v>524</v>
      </c>
      <c r="C183" s="23" t="s">
        <v>60</v>
      </c>
      <c r="D183" s="86" t="s">
        <v>90</v>
      </c>
      <c r="E183" s="38">
        <f>'прилож 8'!E123</f>
        <v>2180.6999999999998</v>
      </c>
    </row>
    <row r="184" spans="1:5" ht="27.75" customHeight="1">
      <c r="A184" s="204" t="s">
        <v>82</v>
      </c>
      <c r="B184" s="232">
        <v>9090020001</v>
      </c>
      <c r="C184" s="91"/>
      <c r="D184" s="108" t="s">
        <v>105</v>
      </c>
      <c r="E184" s="97">
        <f>E185</f>
        <v>38.4</v>
      </c>
    </row>
    <row r="185" spans="1:5" ht="27.75" customHeight="1">
      <c r="A185" s="30" t="s">
        <v>82</v>
      </c>
      <c r="B185" s="232">
        <v>9090020001</v>
      </c>
      <c r="C185" s="23" t="s">
        <v>60</v>
      </c>
      <c r="D185" s="86" t="s">
        <v>90</v>
      </c>
      <c r="E185" s="38">
        <f>'прилож 8'!E125</f>
        <v>38.4</v>
      </c>
    </row>
    <row r="186" spans="1:5" ht="18" customHeight="1">
      <c r="A186" s="125"/>
      <c r="B186" s="112"/>
      <c r="C186" s="92"/>
      <c r="D186" s="86"/>
      <c r="E186" s="38"/>
    </row>
    <row r="187" spans="1:5" ht="16.5" customHeight="1">
      <c r="A187" s="189" t="s">
        <v>389</v>
      </c>
      <c r="B187" s="244"/>
      <c r="C187" s="189"/>
      <c r="D187" s="221" t="s">
        <v>443</v>
      </c>
      <c r="E187" s="41">
        <f>E188+E190+E192+E194+E196+E198+E200</f>
        <v>3204</v>
      </c>
    </row>
    <row r="188" spans="1:5" ht="17.25" customHeight="1">
      <c r="A188" s="206" t="s">
        <v>389</v>
      </c>
      <c r="B188" s="112" t="s">
        <v>447</v>
      </c>
      <c r="C188" s="190" t="s">
        <v>60</v>
      </c>
      <c r="D188" s="188" t="s">
        <v>399</v>
      </c>
      <c r="E188" s="38">
        <f t="shared" ref="E188" si="39">E189</f>
        <v>1710</v>
      </c>
    </row>
    <row r="189" spans="1:5" ht="28.5" customHeight="1">
      <c r="A189" s="30" t="s">
        <v>389</v>
      </c>
      <c r="B189" s="112" t="s">
        <v>447</v>
      </c>
      <c r="C189" s="30" t="s">
        <v>60</v>
      </c>
      <c r="D189" s="86" t="s">
        <v>90</v>
      </c>
      <c r="E189" s="38">
        <f>'прилож 8'!E127</f>
        <v>1710</v>
      </c>
    </row>
    <row r="190" spans="1:5" ht="38.25" customHeight="1">
      <c r="A190" s="40" t="s">
        <v>389</v>
      </c>
      <c r="B190" s="112" t="s">
        <v>445</v>
      </c>
      <c r="C190" s="30"/>
      <c r="D190" s="172" t="s">
        <v>422</v>
      </c>
      <c r="E190" s="38">
        <f t="shared" ref="E190" si="40">E191</f>
        <v>0</v>
      </c>
    </row>
    <row r="191" spans="1:5" ht="15" customHeight="1">
      <c r="A191" s="30" t="s">
        <v>389</v>
      </c>
      <c r="B191" s="112" t="s">
        <v>445</v>
      </c>
      <c r="C191" s="30" t="s">
        <v>436</v>
      </c>
      <c r="D191" s="33" t="s">
        <v>437</v>
      </c>
      <c r="E191" s="38">
        <f>'прилож 8'!E197</f>
        <v>0</v>
      </c>
    </row>
    <row r="192" spans="1:5" ht="42" customHeight="1">
      <c r="A192" s="40" t="s">
        <v>389</v>
      </c>
      <c r="B192" s="112" t="s">
        <v>491</v>
      </c>
      <c r="C192" s="91"/>
      <c r="D192" s="185" t="s">
        <v>492</v>
      </c>
      <c r="E192" s="38">
        <f t="shared" ref="E192" si="41">E193</f>
        <v>49</v>
      </c>
    </row>
    <row r="193" spans="1:5" ht="24.75" customHeight="1">
      <c r="A193" s="18" t="s">
        <v>389</v>
      </c>
      <c r="B193" s="112" t="s">
        <v>491</v>
      </c>
      <c r="C193" s="91" t="s">
        <v>60</v>
      </c>
      <c r="D193" s="86" t="s">
        <v>90</v>
      </c>
      <c r="E193" s="38">
        <f>'прилож 8'!E129</f>
        <v>49</v>
      </c>
    </row>
    <row r="194" spans="1:5" ht="51.75" customHeight="1">
      <c r="A194" s="204" t="s">
        <v>389</v>
      </c>
      <c r="B194" s="148" t="s">
        <v>444</v>
      </c>
      <c r="C194" s="125"/>
      <c r="D194" s="203" t="s">
        <v>423</v>
      </c>
      <c r="E194" s="38">
        <f t="shared" ref="E194" si="42">E195</f>
        <v>255</v>
      </c>
    </row>
    <row r="195" spans="1:5" ht="24">
      <c r="A195" s="30" t="s">
        <v>389</v>
      </c>
      <c r="B195" s="112" t="s">
        <v>444</v>
      </c>
      <c r="C195" s="30" t="s">
        <v>436</v>
      </c>
      <c r="D195" s="33" t="s">
        <v>437</v>
      </c>
      <c r="E195" s="38">
        <f>'прилож 8'!E199</f>
        <v>255</v>
      </c>
    </row>
    <row r="196" spans="1:5" ht="24">
      <c r="A196" s="30" t="s">
        <v>389</v>
      </c>
      <c r="B196" s="112" t="s">
        <v>542</v>
      </c>
      <c r="C196" s="30"/>
      <c r="D196" s="293" t="s">
        <v>543</v>
      </c>
      <c r="E196" s="38">
        <f>E197</f>
        <v>290</v>
      </c>
    </row>
    <row r="197" spans="1:5" ht="19.5" customHeight="1">
      <c r="A197" s="30" t="s">
        <v>389</v>
      </c>
      <c r="B197" s="112" t="s">
        <v>542</v>
      </c>
      <c r="C197" s="30" t="s">
        <v>94</v>
      </c>
      <c r="D197" s="33" t="s">
        <v>95</v>
      </c>
      <c r="E197" s="38">
        <f>'прилож 8'!E201</f>
        <v>290</v>
      </c>
    </row>
    <row r="198" spans="1:5" ht="26.25" customHeight="1">
      <c r="A198" s="206" t="s">
        <v>389</v>
      </c>
      <c r="B198" s="112" t="s">
        <v>569</v>
      </c>
      <c r="C198" s="190"/>
      <c r="D198" s="188" t="s">
        <v>568</v>
      </c>
      <c r="E198" s="38">
        <f>E199</f>
        <v>400</v>
      </c>
    </row>
    <row r="199" spans="1:5" ht="26.25" customHeight="1">
      <c r="A199" s="30" t="s">
        <v>389</v>
      </c>
      <c r="B199" s="112" t="s">
        <v>569</v>
      </c>
      <c r="C199" s="30" t="s">
        <v>60</v>
      </c>
      <c r="D199" s="86" t="s">
        <v>90</v>
      </c>
      <c r="E199" s="38">
        <f>'прилож 8'!E131</f>
        <v>400</v>
      </c>
    </row>
    <row r="200" spans="1:5" ht="26.25" customHeight="1">
      <c r="A200" s="40" t="s">
        <v>389</v>
      </c>
      <c r="B200" s="232">
        <v>9090000010</v>
      </c>
      <c r="C200" s="18"/>
      <c r="D200" s="313" t="s">
        <v>556</v>
      </c>
      <c r="E200" s="38">
        <f>E201</f>
        <v>500</v>
      </c>
    </row>
    <row r="201" spans="1:5" ht="26.25" customHeight="1">
      <c r="A201" s="18" t="s">
        <v>389</v>
      </c>
      <c r="B201" s="232">
        <v>9090000010</v>
      </c>
      <c r="C201" s="18" t="s">
        <v>60</v>
      </c>
      <c r="D201" s="86" t="s">
        <v>90</v>
      </c>
      <c r="E201" s="38">
        <f>'прилож 8'!E133</f>
        <v>500</v>
      </c>
    </row>
    <row r="202" spans="1:5" ht="14.25" customHeight="1">
      <c r="A202" s="30"/>
      <c r="B202" s="112"/>
      <c r="C202" s="30"/>
      <c r="D202" s="86"/>
      <c r="E202" s="38"/>
    </row>
    <row r="203" spans="1:5" ht="25.5" customHeight="1">
      <c r="A203" s="58" t="s">
        <v>481</v>
      </c>
      <c r="B203" s="112"/>
      <c r="C203" s="30"/>
      <c r="D203" s="272" t="s">
        <v>482</v>
      </c>
      <c r="E203" s="45">
        <f>E204+E209</f>
        <v>9307.5</v>
      </c>
    </row>
    <row r="204" spans="1:5" ht="17.25" customHeight="1">
      <c r="A204" s="40" t="s">
        <v>479</v>
      </c>
      <c r="B204" s="244"/>
      <c r="C204" s="40"/>
      <c r="D204" s="271" t="s">
        <v>483</v>
      </c>
      <c r="E204" s="38">
        <f>E207+E205</f>
        <v>950</v>
      </c>
    </row>
    <row r="205" spans="1:5" ht="25.5" customHeight="1">
      <c r="A205" s="30" t="s">
        <v>479</v>
      </c>
      <c r="B205" s="112" t="s">
        <v>486</v>
      </c>
      <c r="C205" s="30"/>
      <c r="D205" s="275" t="s">
        <v>487</v>
      </c>
      <c r="E205" s="41">
        <f>E206</f>
        <v>940.5</v>
      </c>
    </row>
    <row r="206" spans="1:5" ht="27" customHeight="1">
      <c r="A206" s="30" t="s">
        <v>479</v>
      </c>
      <c r="B206" s="112" t="s">
        <v>486</v>
      </c>
      <c r="C206" s="30" t="s">
        <v>60</v>
      </c>
      <c r="D206" s="86" t="s">
        <v>90</v>
      </c>
      <c r="E206" s="38">
        <f>'прилож 8'!E135</f>
        <v>940.5</v>
      </c>
    </row>
    <row r="207" spans="1:5" ht="25.5" customHeight="1">
      <c r="A207" s="30" t="s">
        <v>479</v>
      </c>
      <c r="B207" s="112"/>
      <c r="C207" s="30"/>
      <c r="D207" s="275" t="s">
        <v>531</v>
      </c>
      <c r="E207" s="41">
        <f>E208</f>
        <v>9.5</v>
      </c>
    </row>
    <row r="208" spans="1:5" ht="25.5" customHeight="1">
      <c r="A208" s="30" t="s">
        <v>479</v>
      </c>
      <c r="B208" s="112" t="s">
        <v>480</v>
      </c>
      <c r="C208" s="30" t="s">
        <v>60</v>
      </c>
      <c r="D208" s="86" t="s">
        <v>90</v>
      </c>
      <c r="E208" s="38">
        <f>'прилож 8'!E137</f>
        <v>9.5</v>
      </c>
    </row>
    <row r="209" spans="1:5" ht="25.5" customHeight="1">
      <c r="A209" s="40" t="s">
        <v>519</v>
      </c>
      <c r="B209" s="112"/>
      <c r="C209" s="30"/>
      <c r="D209" s="286" t="s">
        <v>522</v>
      </c>
      <c r="E209" s="41">
        <f>E210+E212</f>
        <v>8357.5</v>
      </c>
    </row>
    <row r="210" spans="1:5" ht="25.5" customHeight="1">
      <c r="A210" s="88" t="s">
        <v>519</v>
      </c>
      <c r="B210" s="112" t="s">
        <v>520</v>
      </c>
      <c r="C210" s="30"/>
      <c r="D210" s="284" t="s">
        <v>521</v>
      </c>
      <c r="E210" s="38">
        <f>E211</f>
        <v>68.5</v>
      </c>
    </row>
    <row r="211" spans="1:5" ht="25.5" customHeight="1">
      <c r="A211" s="30" t="s">
        <v>519</v>
      </c>
      <c r="B211" s="112" t="s">
        <v>520</v>
      </c>
      <c r="C211" s="53" t="s">
        <v>94</v>
      </c>
      <c r="D211" s="33" t="s">
        <v>95</v>
      </c>
      <c r="E211" s="38">
        <f>'прилож 8'!E203</f>
        <v>68.5</v>
      </c>
    </row>
    <row r="212" spans="1:5" ht="40.5" customHeight="1">
      <c r="A212" s="40" t="s">
        <v>519</v>
      </c>
      <c r="B212" s="112" t="s">
        <v>529</v>
      </c>
      <c r="C212" s="30"/>
      <c r="D212" s="284" t="s">
        <v>530</v>
      </c>
      <c r="E212" s="38">
        <f>E213</f>
        <v>8289</v>
      </c>
    </row>
    <row r="213" spans="1:5" ht="25.5" customHeight="1">
      <c r="A213" s="30" t="s">
        <v>519</v>
      </c>
      <c r="B213" s="112" t="s">
        <v>529</v>
      </c>
      <c r="C213" s="18" t="s">
        <v>60</v>
      </c>
      <c r="D213" s="86" t="s">
        <v>90</v>
      </c>
      <c r="E213" s="38">
        <f>'прилож 8'!E139</f>
        <v>8289</v>
      </c>
    </row>
    <row r="214" spans="1:5" ht="16.5" customHeight="1">
      <c r="A214" s="18"/>
      <c r="B214" s="18"/>
      <c r="C214" s="18"/>
      <c r="D214" s="19"/>
      <c r="E214" s="127"/>
    </row>
    <row r="215" spans="1:5" ht="21" customHeight="1">
      <c r="A215" s="35" t="s">
        <v>23</v>
      </c>
      <c r="B215" s="35"/>
      <c r="C215" s="35"/>
      <c r="D215" s="79" t="s">
        <v>24</v>
      </c>
      <c r="E215" s="36">
        <f>E217+E229+E254+E268</f>
        <v>83138</v>
      </c>
    </row>
    <row r="216" spans="1:5" ht="12.75" customHeight="1">
      <c r="A216" s="51"/>
      <c r="B216" s="37"/>
      <c r="C216" s="37"/>
      <c r="D216" s="63"/>
      <c r="E216" s="127"/>
    </row>
    <row r="217" spans="1:5" ht="18" customHeight="1">
      <c r="A217" s="37" t="s">
        <v>5</v>
      </c>
      <c r="B217" s="53" t="s">
        <v>368</v>
      </c>
      <c r="C217" s="53"/>
      <c r="D217" s="63" t="s">
        <v>25</v>
      </c>
      <c r="E217" s="52">
        <f>E218+E220+E222+E224+E226</f>
        <v>14440.3</v>
      </c>
    </row>
    <row r="218" spans="1:5" ht="53.25" customHeight="1">
      <c r="A218" s="53" t="s">
        <v>5</v>
      </c>
      <c r="B218" s="145" t="s">
        <v>149</v>
      </c>
      <c r="C218" s="53"/>
      <c r="D218" s="108" t="s">
        <v>148</v>
      </c>
      <c r="E218" s="17">
        <f t="shared" ref="E218" si="43">E219</f>
        <v>5215</v>
      </c>
    </row>
    <row r="219" spans="1:5" ht="29.25" customHeight="1">
      <c r="A219" s="53" t="s">
        <v>5</v>
      </c>
      <c r="B219" s="145" t="s">
        <v>149</v>
      </c>
      <c r="C219" s="53" t="s">
        <v>68</v>
      </c>
      <c r="D219" s="86" t="s">
        <v>70</v>
      </c>
      <c r="E219" s="38">
        <f>'прилож 8'!E205</f>
        <v>5215</v>
      </c>
    </row>
    <row r="220" spans="1:5" ht="54.75" customHeight="1">
      <c r="A220" s="53" t="s">
        <v>5</v>
      </c>
      <c r="B220" s="145" t="s">
        <v>151</v>
      </c>
      <c r="C220" s="53"/>
      <c r="D220" s="108" t="s">
        <v>150</v>
      </c>
      <c r="E220" s="38">
        <f t="shared" ref="E220" si="44">E221</f>
        <v>69.900000000000006</v>
      </c>
    </row>
    <row r="221" spans="1:5" ht="40.5" customHeight="1">
      <c r="A221" s="53" t="s">
        <v>5</v>
      </c>
      <c r="B221" s="145" t="s">
        <v>151</v>
      </c>
      <c r="C221" s="53" t="s">
        <v>68</v>
      </c>
      <c r="D221" s="86" t="s">
        <v>70</v>
      </c>
      <c r="E221" s="38">
        <f>'прилож 8'!E207</f>
        <v>69.900000000000006</v>
      </c>
    </row>
    <row r="222" spans="1:5" ht="66" customHeight="1">
      <c r="A222" s="107" t="s">
        <v>5</v>
      </c>
      <c r="B222" s="148" t="s">
        <v>194</v>
      </c>
      <c r="C222" s="144"/>
      <c r="D222" s="108" t="s">
        <v>154</v>
      </c>
      <c r="E222" s="97">
        <f t="shared" ref="E222" si="45">E223</f>
        <v>8694</v>
      </c>
    </row>
    <row r="223" spans="1:5" ht="41.25" customHeight="1">
      <c r="A223" s="53" t="s">
        <v>5</v>
      </c>
      <c r="B223" s="148" t="s">
        <v>194</v>
      </c>
      <c r="C223" s="53" t="s">
        <v>68</v>
      </c>
      <c r="D223" s="86" t="s">
        <v>70</v>
      </c>
      <c r="E223" s="38">
        <f>'прилож 8'!E209</f>
        <v>8694</v>
      </c>
    </row>
    <row r="224" spans="1:5" ht="27" customHeight="1">
      <c r="A224" s="54" t="s">
        <v>5</v>
      </c>
      <c r="B224" s="112" t="s">
        <v>156</v>
      </c>
      <c r="C224" s="53"/>
      <c r="D224" s="108" t="s">
        <v>155</v>
      </c>
      <c r="E224" s="38">
        <f t="shared" ref="E224" si="46">E225</f>
        <v>194</v>
      </c>
    </row>
    <row r="225" spans="1:5" ht="16.5" customHeight="1">
      <c r="A225" s="53" t="s">
        <v>5</v>
      </c>
      <c r="B225" s="112" t="s">
        <v>156</v>
      </c>
      <c r="C225" s="53" t="s">
        <v>69</v>
      </c>
      <c r="D225" s="64" t="s">
        <v>71</v>
      </c>
      <c r="E225" s="38">
        <f>'прилож 8'!E211</f>
        <v>194</v>
      </c>
    </row>
    <row r="226" spans="1:5" ht="28.5" customHeight="1">
      <c r="A226" s="144" t="s">
        <v>5</v>
      </c>
      <c r="B226" s="145" t="s">
        <v>564</v>
      </c>
      <c r="C226" s="144"/>
      <c r="D226" s="108" t="s">
        <v>565</v>
      </c>
      <c r="E226" s="38">
        <f>E227</f>
        <v>267.39999999999998</v>
      </c>
    </row>
    <row r="227" spans="1:5" ht="39.75" customHeight="1">
      <c r="A227" s="144" t="s">
        <v>5</v>
      </c>
      <c r="B227" s="145" t="s">
        <v>564</v>
      </c>
      <c r="C227" s="144" t="s">
        <v>68</v>
      </c>
      <c r="D227" s="86" t="s">
        <v>70</v>
      </c>
      <c r="E227" s="38">
        <f>'прилож 8'!E213</f>
        <v>267.39999999999998</v>
      </c>
    </row>
    <row r="228" spans="1:5" ht="16.5" customHeight="1">
      <c r="A228" s="53"/>
      <c r="B228" s="112"/>
      <c r="C228" s="53"/>
      <c r="D228" s="64"/>
      <c r="E228" s="38"/>
    </row>
    <row r="229" spans="1:5" ht="18.75" customHeight="1">
      <c r="A229" s="37" t="s">
        <v>10</v>
      </c>
      <c r="B229" s="30"/>
      <c r="C229" s="54"/>
      <c r="D229" s="63" t="s">
        <v>26</v>
      </c>
      <c r="E229" s="52">
        <f>E230+E232+E234+E237+E239+E241+E243+E245+E247+E249+E251</f>
        <v>56392.800000000003</v>
      </c>
    </row>
    <row r="230" spans="1:5" ht="53.25" customHeight="1">
      <c r="A230" s="94" t="s">
        <v>10</v>
      </c>
      <c r="B230" s="148" t="s">
        <v>158</v>
      </c>
      <c r="C230" s="94"/>
      <c r="D230" s="108" t="s">
        <v>157</v>
      </c>
      <c r="E230" s="29">
        <f t="shared" ref="E230" si="47">E231</f>
        <v>14279</v>
      </c>
    </row>
    <row r="231" spans="1:5" ht="39.75" customHeight="1">
      <c r="A231" s="54" t="s">
        <v>10</v>
      </c>
      <c r="B231" s="148" t="s">
        <v>158</v>
      </c>
      <c r="C231" s="53" t="s">
        <v>68</v>
      </c>
      <c r="D231" s="86" t="s">
        <v>70</v>
      </c>
      <c r="E231" s="38">
        <f>'прилож 8'!E215</f>
        <v>14279</v>
      </c>
    </row>
    <row r="232" spans="1:5" ht="20.25" customHeight="1">
      <c r="A232" s="54" t="s">
        <v>10</v>
      </c>
      <c r="B232" s="148" t="s">
        <v>428</v>
      </c>
      <c r="C232" s="53"/>
      <c r="D232" s="185" t="s">
        <v>429</v>
      </c>
      <c r="E232" s="38">
        <f t="shared" ref="E232" si="48">E233</f>
        <v>317</v>
      </c>
    </row>
    <row r="233" spans="1:5" ht="40.5" customHeight="1">
      <c r="A233" s="54" t="s">
        <v>10</v>
      </c>
      <c r="B233" s="148" t="s">
        <v>428</v>
      </c>
      <c r="C233" s="53" t="s">
        <v>68</v>
      </c>
      <c r="D233" s="86" t="s">
        <v>70</v>
      </c>
      <c r="E233" s="38">
        <f>'прилож 8'!E217</f>
        <v>317</v>
      </c>
    </row>
    <row r="234" spans="1:5" ht="50.25" customHeight="1">
      <c r="A234" s="54" t="s">
        <v>10</v>
      </c>
      <c r="B234" s="112" t="s">
        <v>160</v>
      </c>
      <c r="C234" s="54"/>
      <c r="D234" s="108" t="s">
        <v>159</v>
      </c>
      <c r="E234" s="70">
        <f>E235+E236</f>
        <v>34081.1</v>
      </c>
    </row>
    <row r="235" spans="1:5" ht="40.5" customHeight="1">
      <c r="A235" s="54" t="s">
        <v>10</v>
      </c>
      <c r="B235" s="112" t="s">
        <v>160</v>
      </c>
      <c r="C235" s="53" t="s">
        <v>68</v>
      </c>
      <c r="D235" s="86" t="s">
        <v>70</v>
      </c>
      <c r="E235" s="38">
        <f>'прилож 8'!E219</f>
        <v>33212.6</v>
      </c>
    </row>
    <row r="236" spans="1:5" ht="27.75" customHeight="1">
      <c r="A236" s="54" t="s">
        <v>10</v>
      </c>
      <c r="B236" s="112" t="s">
        <v>160</v>
      </c>
      <c r="C236" s="30" t="s">
        <v>60</v>
      </c>
      <c r="D236" s="86" t="s">
        <v>90</v>
      </c>
      <c r="E236" s="38">
        <f>'прилож 8'!E141</f>
        <v>868.5</v>
      </c>
    </row>
    <row r="237" spans="1:5" ht="27.75" customHeight="1">
      <c r="A237" s="213" t="s">
        <v>10</v>
      </c>
      <c r="B237" s="112" t="s">
        <v>162</v>
      </c>
      <c r="C237" s="213"/>
      <c r="D237" s="113" t="s">
        <v>161</v>
      </c>
      <c r="E237" s="70">
        <f t="shared" ref="E237" si="49">E238</f>
        <v>378</v>
      </c>
    </row>
    <row r="238" spans="1:5" ht="39.75" customHeight="1">
      <c r="A238" s="213" t="s">
        <v>10</v>
      </c>
      <c r="B238" s="112" t="s">
        <v>162</v>
      </c>
      <c r="C238" s="213" t="s">
        <v>68</v>
      </c>
      <c r="D238" s="86" t="s">
        <v>70</v>
      </c>
      <c r="E238" s="38">
        <f>'прилож 8'!E221</f>
        <v>378</v>
      </c>
    </row>
    <row r="239" spans="1:5" ht="41.25" customHeight="1">
      <c r="A239" s="213" t="s">
        <v>10</v>
      </c>
      <c r="B239" s="112" t="s">
        <v>434</v>
      </c>
      <c r="C239" s="213"/>
      <c r="D239" s="108" t="s">
        <v>408</v>
      </c>
      <c r="E239" s="38">
        <f t="shared" ref="E239" si="50">E240</f>
        <v>2896.5</v>
      </c>
    </row>
    <row r="240" spans="1:5" ht="16.5" customHeight="1">
      <c r="A240" s="213" t="s">
        <v>10</v>
      </c>
      <c r="B240" s="112" t="s">
        <v>434</v>
      </c>
      <c r="C240" s="53" t="s">
        <v>69</v>
      </c>
      <c r="D240" s="64" t="s">
        <v>71</v>
      </c>
      <c r="E240" s="38">
        <f>'прилож 8'!E223</f>
        <v>2896.5</v>
      </c>
    </row>
    <row r="241" spans="1:5" ht="21.75" customHeight="1">
      <c r="A241" s="94" t="s">
        <v>10</v>
      </c>
      <c r="B241" s="148" t="s">
        <v>167</v>
      </c>
      <c r="C241" s="94"/>
      <c r="D241" s="108" t="s">
        <v>166</v>
      </c>
      <c r="E241" s="95">
        <f t="shared" ref="E241" si="51">E242</f>
        <v>958.4</v>
      </c>
    </row>
    <row r="242" spans="1:5" ht="29.25" customHeight="1">
      <c r="A242" s="54" t="s">
        <v>10</v>
      </c>
      <c r="B242" s="112" t="s">
        <v>167</v>
      </c>
      <c r="C242" s="53" t="s">
        <v>68</v>
      </c>
      <c r="D242" s="86" t="s">
        <v>70</v>
      </c>
      <c r="E242" s="38">
        <f>'прилож 8'!E225</f>
        <v>958.4</v>
      </c>
    </row>
    <row r="243" spans="1:5" ht="28.5" customHeight="1">
      <c r="A243" s="54" t="s">
        <v>10</v>
      </c>
      <c r="B243" s="112" t="s">
        <v>168</v>
      </c>
      <c r="C243" s="53"/>
      <c r="D243" s="108" t="s">
        <v>155</v>
      </c>
      <c r="E243" s="38">
        <f t="shared" ref="E243" si="52">E244</f>
        <v>640.9</v>
      </c>
    </row>
    <row r="244" spans="1:5" ht="15.75" customHeight="1">
      <c r="A244" s="53" t="s">
        <v>10</v>
      </c>
      <c r="B244" s="112" t="s">
        <v>168</v>
      </c>
      <c r="C244" s="53" t="s">
        <v>69</v>
      </c>
      <c r="D244" s="64" t="s">
        <v>71</v>
      </c>
      <c r="E244" s="38">
        <f>'прилож 8'!E227</f>
        <v>640.9</v>
      </c>
    </row>
    <row r="245" spans="1:5" ht="28.5" customHeight="1">
      <c r="A245" s="213" t="s">
        <v>10</v>
      </c>
      <c r="B245" s="112" t="s">
        <v>394</v>
      </c>
      <c r="C245" s="213"/>
      <c r="D245" s="108" t="s">
        <v>393</v>
      </c>
      <c r="E245" s="38">
        <f t="shared" ref="E245" si="53">E246</f>
        <v>200</v>
      </c>
    </row>
    <row r="246" spans="1:5" ht="16.5" customHeight="1">
      <c r="A246" s="213" t="s">
        <v>10</v>
      </c>
      <c r="B246" s="112" t="s">
        <v>394</v>
      </c>
      <c r="C246" s="53" t="s">
        <v>69</v>
      </c>
      <c r="D246" s="64" t="s">
        <v>71</v>
      </c>
      <c r="E246" s="38">
        <f>'прилож 8'!E229</f>
        <v>200</v>
      </c>
    </row>
    <row r="247" spans="1:5" ht="38.25" customHeight="1">
      <c r="A247" s="54" t="s">
        <v>10</v>
      </c>
      <c r="B247" s="112" t="s">
        <v>416</v>
      </c>
      <c r="C247" s="53"/>
      <c r="D247" s="217" t="s">
        <v>417</v>
      </c>
      <c r="E247" s="97">
        <f t="shared" ref="E247" si="54">E248</f>
        <v>2444</v>
      </c>
    </row>
    <row r="248" spans="1:5" ht="14.25" customHeight="1">
      <c r="A248" s="54" t="s">
        <v>10</v>
      </c>
      <c r="B248" s="112" t="s">
        <v>416</v>
      </c>
      <c r="C248" s="53" t="s">
        <v>69</v>
      </c>
      <c r="D248" s="64" t="s">
        <v>71</v>
      </c>
      <c r="E248" s="97">
        <f>'прилож 8'!E231</f>
        <v>2444</v>
      </c>
    </row>
    <row r="249" spans="1:5" ht="19.5" customHeight="1">
      <c r="A249" s="54" t="s">
        <v>10</v>
      </c>
      <c r="B249" s="112" t="s">
        <v>573</v>
      </c>
      <c r="C249" s="53"/>
      <c r="D249" s="215" t="s">
        <v>574</v>
      </c>
      <c r="E249" s="97">
        <f>E250</f>
        <v>116.8</v>
      </c>
    </row>
    <row r="250" spans="1:5" ht="18.75" customHeight="1">
      <c r="A250" s="54" t="s">
        <v>10</v>
      </c>
      <c r="B250" s="112" t="s">
        <v>573</v>
      </c>
      <c r="C250" s="53" t="s">
        <v>69</v>
      </c>
      <c r="D250" s="64" t="s">
        <v>71</v>
      </c>
      <c r="E250" s="97">
        <f>'прилож 8'!E233</f>
        <v>116.8</v>
      </c>
    </row>
    <row r="251" spans="1:5" ht="27.75" customHeight="1">
      <c r="A251" s="54" t="s">
        <v>10</v>
      </c>
      <c r="B251" s="112" t="s">
        <v>576</v>
      </c>
      <c r="C251" s="53"/>
      <c r="D251" s="215" t="s">
        <v>577</v>
      </c>
      <c r="E251" s="97">
        <f>E252</f>
        <v>81.099999999999994</v>
      </c>
    </row>
    <row r="252" spans="1:5" ht="18.75" customHeight="1">
      <c r="A252" s="54" t="s">
        <v>10</v>
      </c>
      <c r="B252" s="112" t="s">
        <v>576</v>
      </c>
      <c r="C252" s="53" t="s">
        <v>69</v>
      </c>
      <c r="D252" s="64" t="s">
        <v>71</v>
      </c>
      <c r="E252" s="97">
        <f>'прилож 8'!E235</f>
        <v>81.099999999999994</v>
      </c>
    </row>
    <row r="253" spans="1:5" ht="14.25" customHeight="1">
      <c r="A253" s="54"/>
      <c r="B253" s="148"/>
      <c r="C253" s="53"/>
      <c r="D253" s="64"/>
      <c r="E253" s="97"/>
    </row>
    <row r="254" spans="1:5" ht="15.75" customHeight="1">
      <c r="A254" s="83" t="s">
        <v>369</v>
      </c>
      <c r="B254" s="148"/>
      <c r="C254" s="53"/>
      <c r="D254" s="106" t="s">
        <v>370</v>
      </c>
      <c r="E254" s="41">
        <f>E255+E257+E259+E261+E263+E265</f>
        <v>11565.2</v>
      </c>
    </row>
    <row r="255" spans="1:5" ht="53.25" customHeight="1">
      <c r="A255" s="54" t="s">
        <v>369</v>
      </c>
      <c r="B255" s="112" t="s">
        <v>188</v>
      </c>
      <c r="C255" s="54"/>
      <c r="D255" s="108" t="s">
        <v>189</v>
      </c>
      <c r="E255" s="38">
        <f t="shared" ref="E255" si="55">E256</f>
        <v>8679</v>
      </c>
    </row>
    <row r="256" spans="1:5" ht="38.25" customHeight="1">
      <c r="A256" s="54" t="s">
        <v>369</v>
      </c>
      <c r="B256" s="112" t="s">
        <v>188</v>
      </c>
      <c r="C256" s="54" t="s">
        <v>68</v>
      </c>
      <c r="D256" s="86" t="s">
        <v>70</v>
      </c>
      <c r="E256" s="38">
        <f>'прилож 8'!E237</f>
        <v>8679</v>
      </c>
    </row>
    <row r="257" spans="1:5" ht="25.5">
      <c r="A257" s="54" t="s">
        <v>369</v>
      </c>
      <c r="B257" s="112" t="s">
        <v>190</v>
      </c>
      <c r="C257" s="54"/>
      <c r="D257" s="108" t="s">
        <v>155</v>
      </c>
      <c r="E257" s="38">
        <f t="shared" ref="E257" si="56">E258</f>
        <v>74.599999999999994</v>
      </c>
    </row>
    <row r="258" spans="1:5" ht="21.75" customHeight="1">
      <c r="A258" s="54" t="s">
        <v>369</v>
      </c>
      <c r="B258" s="112" t="s">
        <v>190</v>
      </c>
      <c r="C258" s="53" t="s">
        <v>69</v>
      </c>
      <c r="D258" s="64" t="s">
        <v>71</v>
      </c>
      <c r="E258" s="38">
        <f>'прилож 8'!E239</f>
        <v>74.599999999999994</v>
      </c>
    </row>
    <row r="259" spans="1:5" ht="39" customHeight="1">
      <c r="A259" s="54" t="s">
        <v>369</v>
      </c>
      <c r="B259" s="191" t="s">
        <v>160</v>
      </c>
      <c r="C259" s="54"/>
      <c r="D259" s="108" t="s">
        <v>163</v>
      </c>
      <c r="E259" s="70">
        <f t="shared" ref="E259" si="57">E260</f>
        <v>806</v>
      </c>
    </row>
    <row r="260" spans="1:5" ht="38.25" customHeight="1">
      <c r="A260" s="54" t="s">
        <v>369</v>
      </c>
      <c r="B260" s="191" t="s">
        <v>160</v>
      </c>
      <c r="C260" s="53" t="s">
        <v>68</v>
      </c>
      <c r="D260" s="86" t="s">
        <v>70</v>
      </c>
      <c r="E260" s="38">
        <f>'прилож 8'!E241</f>
        <v>806</v>
      </c>
    </row>
    <row r="261" spans="1:5" ht="49.5" customHeight="1">
      <c r="A261" s="30" t="s">
        <v>369</v>
      </c>
      <c r="B261" s="112" t="s">
        <v>165</v>
      </c>
      <c r="C261" s="21"/>
      <c r="D261" s="108" t="s">
        <v>164</v>
      </c>
      <c r="E261" s="29">
        <f t="shared" ref="E261" si="58">E262</f>
        <v>1919</v>
      </c>
    </row>
    <row r="262" spans="1:5" ht="27" customHeight="1">
      <c r="A262" s="30" t="s">
        <v>369</v>
      </c>
      <c r="B262" s="112" t="s">
        <v>165</v>
      </c>
      <c r="C262" s="21" t="s">
        <v>68</v>
      </c>
      <c r="D262" s="86" t="s">
        <v>70</v>
      </c>
      <c r="E262" s="29">
        <f>'прилож 8'!E243</f>
        <v>1919</v>
      </c>
    </row>
    <row r="263" spans="1:5" ht="28.5" customHeight="1">
      <c r="A263" s="54" t="s">
        <v>369</v>
      </c>
      <c r="B263" s="112" t="s">
        <v>187</v>
      </c>
      <c r="C263" s="53"/>
      <c r="D263" s="108" t="s">
        <v>155</v>
      </c>
      <c r="E263" s="29">
        <f t="shared" ref="E263" si="59">E264</f>
        <v>17.399999999999999</v>
      </c>
    </row>
    <row r="264" spans="1:5" ht="16.5" customHeight="1">
      <c r="A264" s="53" t="s">
        <v>369</v>
      </c>
      <c r="B264" s="112" t="s">
        <v>187</v>
      </c>
      <c r="C264" s="53" t="s">
        <v>69</v>
      </c>
      <c r="D264" s="64" t="s">
        <v>71</v>
      </c>
      <c r="E264" s="29">
        <f>'прилож 8'!E245</f>
        <v>17.399999999999999</v>
      </c>
    </row>
    <row r="265" spans="1:5" ht="16.5" customHeight="1">
      <c r="A265" s="54" t="s">
        <v>369</v>
      </c>
      <c r="B265" s="112" t="s">
        <v>573</v>
      </c>
      <c r="C265" s="53"/>
      <c r="D265" s="215" t="s">
        <v>574</v>
      </c>
      <c r="E265" s="29">
        <f>E266</f>
        <v>69.2</v>
      </c>
    </row>
    <row r="266" spans="1:5" ht="16.5" customHeight="1">
      <c r="A266" s="54" t="s">
        <v>369</v>
      </c>
      <c r="B266" s="112" t="s">
        <v>573</v>
      </c>
      <c r="C266" s="53" t="s">
        <v>69</v>
      </c>
      <c r="D266" s="64" t="s">
        <v>71</v>
      </c>
      <c r="E266" s="29">
        <f>'прилож 8'!E247</f>
        <v>69.2</v>
      </c>
    </row>
    <row r="267" spans="1:5" ht="15" customHeight="1">
      <c r="A267" s="27"/>
      <c r="B267" s="54"/>
      <c r="C267" s="54"/>
      <c r="D267" s="28"/>
      <c r="E267" s="38"/>
    </row>
    <row r="268" spans="1:5" ht="19.5" customHeight="1">
      <c r="A268" s="83" t="s">
        <v>84</v>
      </c>
      <c r="B268" s="83"/>
      <c r="C268" s="83"/>
      <c r="D268" s="102" t="s">
        <v>85</v>
      </c>
      <c r="E268" s="71">
        <f>E269+E273+E275+E277+E279+E281+E283</f>
        <v>739.7</v>
      </c>
    </row>
    <row r="269" spans="1:5" ht="18" customHeight="1">
      <c r="A269" s="91" t="s">
        <v>84</v>
      </c>
      <c r="B269" s="231" t="s">
        <v>135</v>
      </c>
      <c r="C269" s="96"/>
      <c r="D269" s="109" t="s">
        <v>134</v>
      </c>
      <c r="E269" s="41">
        <f>E270+E271+E272</f>
        <v>277.2</v>
      </c>
    </row>
    <row r="270" spans="1:5" ht="16.5" customHeight="1">
      <c r="A270" s="91" t="s">
        <v>84</v>
      </c>
      <c r="B270" s="145" t="s">
        <v>135</v>
      </c>
      <c r="C270" s="15" t="s">
        <v>57</v>
      </c>
      <c r="D270" s="87" t="s">
        <v>182</v>
      </c>
      <c r="E270" s="38">
        <f>'прилож 8'!E143</f>
        <v>178.2</v>
      </c>
    </row>
    <row r="271" spans="1:5" ht="38.25">
      <c r="A271" s="91" t="s">
        <v>84</v>
      </c>
      <c r="B271" s="145" t="s">
        <v>135</v>
      </c>
      <c r="C271" s="15" t="s">
        <v>180</v>
      </c>
      <c r="D271" s="86" t="s">
        <v>181</v>
      </c>
      <c r="E271" s="38">
        <f>'прилож 8'!E144</f>
        <v>53.1</v>
      </c>
    </row>
    <row r="272" spans="1:5" ht="25.5">
      <c r="A272" s="91" t="s">
        <v>84</v>
      </c>
      <c r="B272" s="145" t="s">
        <v>135</v>
      </c>
      <c r="C272" s="15" t="s">
        <v>60</v>
      </c>
      <c r="D272" s="86" t="s">
        <v>90</v>
      </c>
      <c r="E272" s="38">
        <f>'прилож 8'!E145</f>
        <v>45.9</v>
      </c>
    </row>
    <row r="273" spans="1:5" ht="38.25" customHeight="1">
      <c r="A273" s="89" t="s">
        <v>84</v>
      </c>
      <c r="B273" s="112" t="s">
        <v>456</v>
      </c>
      <c r="C273" s="53"/>
      <c r="D273" s="195" t="s">
        <v>461</v>
      </c>
      <c r="E273" s="41">
        <f t="shared" ref="E273" si="60">E274</f>
        <v>422</v>
      </c>
    </row>
    <row r="274" spans="1:5" ht="42" customHeight="1">
      <c r="A274" s="54" t="s">
        <v>84</v>
      </c>
      <c r="B274" s="112" t="s">
        <v>456</v>
      </c>
      <c r="C274" s="53" t="s">
        <v>68</v>
      </c>
      <c r="D274" s="86" t="s">
        <v>70</v>
      </c>
      <c r="E274" s="38">
        <f>'прилож 8'!E249</f>
        <v>422</v>
      </c>
    </row>
    <row r="275" spans="1:5" ht="19.5" customHeight="1">
      <c r="A275" s="54" t="s">
        <v>84</v>
      </c>
      <c r="B275" s="112" t="s">
        <v>506</v>
      </c>
      <c r="C275" s="53"/>
      <c r="D275" s="283" t="s">
        <v>507</v>
      </c>
      <c r="E275" s="41">
        <f>E276</f>
        <v>30</v>
      </c>
    </row>
    <row r="276" spans="1:5" ht="39" customHeight="1">
      <c r="A276" s="89" t="s">
        <v>84</v>
      </c>
      <c r="B276" s="112" t="s">
        <v>506</v>
      </c>
      <c r="C276" s="21" t="s">
        <v>68</v>
      </c>
      <c r="D276" s="86" t="s">
        <v>70</v>
      </c>
      <c r="E276" s="38">
        <f>'прилож 8'!E251</f>
        <v>30</v>
      </c>
    </row>
    <row r="277" spans="1:5" ht="24" customHeight="1">
      <c r="A277" s="89" t="s">
        <v>84</v>
      </c>
      <c r="B277" s="112" t="s">
        <v>532</v>
      </c>
      <c r="C277" s="21"/>
      <c r="D277" s="291" t="s">
        <v>533</v>
      </c>
      <c r="E277" s="41">
        <f>E278</f>
        <v>6.9</v>
      </c>
    </row>
    <row r="278" spans="1:5" ht="16.5" customHeight="1">
      <c r="A278" s="89" t="s">
        <v>84</v>
      </c>
      <c r="B278" s="112" t="s">
        <v>532</v>
      </c>
      <c r="C278" s="53" t="s">
        <v>69</v>
      </c>
      <c r="D278" s="64" t="s">
        <v>71</v>
      </c>
      <c r="E278" s="38">
        <f>'прилож 8'!E253</f>
        <v>6.9</v>
      </c>
    </row>
    <row r="279" spans="1:5" ht="36.75" customHeight="1">
      <c r="A279" s="89" t="s">
        <v>84</v>
      </c>
      <c r="B279" s="112" t="s">
        <v>534</v>
      </c>
      <c r="C279" s="21"/>
      <c r="D279" s="291" t="s">
        <v>535</v>
      </c>
      <c r="E279" s="41">
        <f>E280</f>
        <v>0.1</v>
      </c>
    </row>
    <row r="280" spans="1:5" ht="19.5" customHeight="1">
      <c r="A280" s="89" t="s">
        <v>84</v>
      </c>
      <c r="B280" s="112" t="s">
        <v>534</v>
      </c>
      <c r="C280" s="53" t="s">
        <v>69</v>
      </c>
      <c r="D280" s="64" t="s">
        <v>71</v>
      </c>
      <c r="E280" s="38">
        <f>'прилож 8'!E255</f>
        <v>0.1</v>
      </c>
    </row>
    <row r="281" spans="1:5" ht="27" customHeight="1">
      <c r="A281" s="89" t="s">
        <v>84</v>
      </c>
      <c r="B281" s="112" t="s">
        <v>538</v>
      </c>
      <c r="C281" s="21"/>
      <c r="D281" s="291" t="s">
        <v>533</v>
      </c>
      <c r="E281" s="41">
        <f>E282</f>
        <v>3.4</v>
      </c>
    </row>
    <row r="282" spans="1:5" ht="19.5" customHeight="1">
      <c r="A282" s="89" t="s">
        <v>84</v>
      </c>
      <c r="B282" s="112" t="s">
        <v>538</v>
      </c>
      <c r="C282" s="53" t="s">
        <v>69</v>
      </c>
      <c r="D282" s="64" t="s">
        <v>71</v>
      </c>
      <c r="E282" s="38">
        <f>'прилож 8'!E257</f>
        <v>3.4</v>
      </c>
    </row>
    <row r="283" spans="1:5" ht="36" customHeight="1">
      <c r="A283" s="89" t="s">
        <v>84</v>
      </c>
      <c r="B283" s="112" t="s">
        <v>539</v>
      </c>
      <c r="C283" s="21"/>
      <c r="D283" s="291" t="s">
        <v>535</v>
      </c>
      <c r="E283" s="41">
        <f>E284</f>
        <v>0.1</v>
      </c>
    </row>
    <row r="284" spans="1:5" ht="19.5" customHeight="1">
      <c r="A284" s="54" t="s">
        <v>84</v>
      </c>
      <c r="B284" s="112" t="s">
        <v>539</v>
      </c>
      <c r="C284" s="53" t="s">
        <v>69</v>
      </c>
      <c r="D284" s="64" t="s">
        <v>71</v>
      </c>
      <c r="E284" s="38">
        <f>'прилож 8'!E259</f>
        <v>0.1</v>
      </c>
    </row>
    <row r="285" spans="1:5" ht="13.5" customHeight="1">
      <c r="A285" s="27"/>
      <c r="B285" s="54"/>
      <c r="C285" s="54"/>
      <c r="D285" s="26"/>
      <c r="E285" s="38"/>
    </row>
    <row r="286" spans="1:5" ht="20.25" customHeight="1">
      <c r="A286" s="43" t="s">
        <v>27</v>
      </c>
      <c r="B286" s="43"/>
      <c r="C286" s="43"/>
      <c r="D286" s="78" t="s">
        <v>79</v>
      </c>
      <c r="E286" s="36">
        <f t="shared" ref="E286" si="61">E288</f>
        <v>18031.3</v>
      </c>
    </row>
    <row r="287" spans="1:5" ht="15.75" customHeight="1">
      <c r="A287" s="43"/>
      <c r="B287" s="43"/>
      <c r="C287" s="43"/>
      <c r="D287" s="78"/>
      <c r="E287" s="36"/>
    </row>
    <row r="288" spans="1:5" ht="14.25" customHeight="1">
      <c r="A288" s="34" t="s">
        <v>9</v>
      </c>
      <c r="B288" s="30"/>
      <c r="C288" s="30"/>
      <c r="D288" s="62" t="s">
        <v>28</v>
      </c>
      <c r="E288" s="52">
        <f>E289+E292+E295+E297+E299+E301</f>
        <v>18031.3</v>
      </c>
    </row>
    <row r="289" spans="1:5" ht="39" customHeight="1">
      <c r="A289" s="23" t="s">
        <v>9</v>
      </c>
      <c r="B289" s="191" t="s">
        <v>170</v>
      </c>
      <c r="C289" s="23"/>
      <c r="D289" s="108" t="s">
        <v>169</v>
      </c>
      <c r="E289" s="72">
        <f>E290+E291</f>
        <v>12296.1</v>
      </c>
    </row>
    <row r="290" spans="1:5" ht="38.25">
      <c r="A290" s="23" t="s">
        <v>9</v>
      </c>
      <c r="B290" s="191" t="s">
        <v>170</v>
      </c>
      <c r="C290" s="53" t="s">
        <v>68</v>
      </c>
      <c r="D290" s="86" t="s">
        <v>70</v>
      </c>
      <c r="E290" s="29">
        <f>'прилож 8'!E261</f>
        <v>12134</v>
      </c>
    </row>
    <row r="291" spans="1:5" ht="16.5" customHeight="1">
      <c r="A291" s="23" t="s">
        <v>9</v>
      </c>
      <c r="B291" s="236" t="s">
        <v>196</v>
      </c>
      <c r="C291" s="213" t="s">
        <v>69</v>
      </c>
      <c r="D291" s="28" t="s">
        <v>71</v>
      </c>
      <c r="E291" s="29">
        <f>'прилож 8'!E262</f>
        <v>162.1</v>
      </c>
    </row>
    <row r="292" spans="1:5" ht="23.25" customHeight="1">
      <c r="A292" s="92" t="s">
        <v>9</v>
      </c>
      <c r="B292" s="148" t="s">
        <v>172</v>
      </c>
      <c r="C292" s="92"/>
      <c r="D292" s="108" t="s">
        <v>171</v>
      </c>
      <c r="E292" s="149">
        <f t="shared" ref="E292" si="62">E293+E294</f>
        <v>3989.9</v>
      </c>
    </row>
    <row r="293" spans="1:5" ht="26.25" customHeight="1">
      <c r="A293" s="23" t="s">
        <v>9</v>
      </c>
      <c r="B293" s="112" t="s">
        <v>172</v>
      </c>
      <c r="C293" s="53" t="s">
        <v>68</v>
      </c>
      <c r="D293" s="86" t="s">
        <v>70</v>
      </c>
      <c r="E293" s="29">
        <f>'прилож 8'!E264</f>
        <v>3709</v>
      </c>
    </row>
    <row r="294" spans="1:5" ht="15.75" customHeight="1">
      <c r="A294" s="23" t="s">
        <v>9</v>
      </c>
      <c r="B294" s="236" t="s">
        <v>195</v>
      </c>
      <c r="C294" s="213" t="s">
        <v>69</v>
      </c>
      <c r="D294" s="28" t="s">
        <v>71</v>
      </c>
      <c r="E294" s="29">
        <f>'прилож 8'!E265</f>
        <v>280.89999999999998</v>
      </c>
    </row>
    <row r="295" spans="1:5" ht="36.75" customHeight="1">
      <c r="A295" s="23" t="s">
        <v>9</v>
      </c>
      <c r="B295" s="112" t="s">
        <v>467</v>
      </c>
      <c r="C295" s="18"/>
      <c r="D295" s="19" t="s">
        <v>465</v>
      </c>
      <c r="E295" s="41">
        <f t="shared" ref="E295" si="63">E296</f>
        <v>20</v>
      </c>
    </row>
    <row r="296" spans="1:5" ht="39" customHeight="1">
      <c r="A296" s="23" t="s">
        <v>9</v>
      </c>
      <c r="B296" s="112" t="s">
        <v>467</v>
      </c>
      <c r="C296" s="53" t="s">
        <v>68</v>
      </c>
      <c r="D296" s="86" t="s">
        <v>70</v>
      </c>
      <c r="E296" s="29">
        <f>'прилож 8'!E267</f>
        <v>20</v>
      </c>
    </row>
    <row r="297" spans="1:5" ht="30.75" customHeight="1">
      <c r="A297" s="23" t="s">
        <v>9</v>
      </c>
      <c r="B297" s="112" t="s">
        <v>504</v>
      </c>
      <c r="C297" s="23"/>
      <c r="D297" s="217" t="s">
        <v>503</v>
      </c>
      <c r="E297" s="41">
        <f>E298</f>
        <v>969.3</v>
      </c>
    </row>
    <row r="298" spans="1:5" ht="21" customHeight="1">
      <c r="A298" s="23" t="s">
        <v>9</v>
      </c>
      <c r="B298" s="112" t="s">
        <v>504</v>
      </c>
      <c r="C298" s="213" t="s">
        <v>69</v>
      </c>
      <c r="D298" s="28" t="s">
        <v>71</v>
      </c>
      <c r="E298" s="29">
        <f>'прилож 8'!E269</f>
        <v>969.3</v>
      </c>
    </row>
    <row r="299" spans="1:5" ht="25.5" customHeight="1">
      <c r="A299" s="23" t="s">
        <v>9</v>
      </c>
      <c r="B299" s="112" t="s">
        <v>554</v>
      </c>
      <c r="C299" s="23"/>
      <c r="D299" s="217" t="s">
        <v>553</v>
      </c>
      <c r="E299" s="41">
        <f>E300</f>
        <v>710</v>
      </c>
    </row>
    <row r="300" spans="1:5" ht="21" customHeight="1">
      <c r="A300" s="23" t="s">
        <v>9</v>
      </c>
      <c r="B300" s="112" t="s">
        <v>554</v>
      </c>
      <c r="C300" s="213" t="s">
        <v>69</v>
      </c>
      <c r="D300" s="28" t="s">
        <v>71</v>
      </c>
      <c r="E300" s="29">
        <f>'прилож 8'!E271</f>
        <v>710</v>
      </c>
    </row>
    <row r="301" spans="1:5" ht="27.75" customHeight="1">
      <c r="A301" s="23" t="s">
        <v>9</v>
      </c>
      <c r="B301" s="112" t="s">
        <v>559</v>
      </c>
      <c r="C301" s="23"/>
      <c r="D301" s="217" t="s">
        <v>558</v>
      </c>
      <c r="E301" s="41">
        <f>E302</f>
        <v>46</v>
      </c>
    </row>
    <row r="302" spans="1:5" ht="21" customHeight="1">
      <c r="A302" s="23" t="s">
        <v>9</v>
      </c>
      <c r="B302" s="112" t="s">
        <v>559</v>
      </c>
      <c r="C302" s="213" t="s">
        <v>69</v>
      </c>
      <c r="D302" s="28" t="s">
        <v>71</v>
      </c>
      <c r="E302" s="29">
        <f>'прилож 8'!E273</f>
        <v>46</v>
      </c>
    </row>
    <row r="303" spans="1:5">
      <c r="A303" s="27"/>
      <c r="B303" s="54"/>
      <c r="C303" s="54"/>
      <c r="D303" s="55"/>
      <c r="E303" s="29"/>
    </row>
    <row r="304" spans="1:5" ht="16.5" customHeight="1">
      <c r="A304" s="43" t="s">
        <v>29</v>
      </c>
      <c r="B304" s="245"/>
      <c r="C304" s="245"/>
      <c r="D304" s="78" t="s">
        <v>30</v>
      </c>
      <c r="E304" s="45">
        <f>E306+E311+E319</f>
        <v>2886.3</v>
      </c>
    </row>
    <row r="305" spans="1:5" ht="16.5" customHeight="1">
      <c r="A305" s="43"/>
      <c r="B305" s="245"/>
      <c r="C305" s="245"/>
      <c r="D305" s="78"/>
      <c r="E305" s="45"/>
    </row>
    <row r="306" spans="1:5" ht="15.75" customHeight="1">
      <c r="A306" s="34" t="s">
        <v>11</v>
      </c>
      <c r="B306" s="30"/>
      <c r="C306" s="30"/>
      <c r="D306" s="62" t="s">
        <v>31</v>
      </c>
      <c r="E306" s="52">
        <f t="shared" ref="E306" si="64">E307+E309</f>
        <v>978.6</v>
      </c>
    </row>
    <row r="307" spans="1:5" ht="17.25" customHeight="1">
      <c r="A307" s="18" t="s">
        <v>11</v>
      </c>
      <c r="B307" s="112" t="s">
        <v>137</v>
      </c>
      <c r="C307" s="18"/>
      <c r="D307" s="109" t="s">
        <v>136</v>
      </c>
      <c r="E307" s="38">
        <f t="shared" ref="E307" si="65">E308</f>
        <v>921</v>
      </c>
    </row>
    <row r="308" spans="1:5" ht="17.25" customHeight="1">
      <c r="A308" s="30" t="s">
        <v>11</v>
      </c>
      <c r="B308" s="112" t="s">
        <v>137</v>
      </c>
      <c r="C308" s="88" t="s">
        <v>76</v>
      </c>
      <c r="D308" s="86" t="s">
        <v>91</v>
      </c>
      <c r="E308" s="31">
        <f>'прилож 8'!E147</f>
        <v>921</v>
      </c>
    </row>
    <row r="309" spans="1:5" ht="39.75" customHeight="1">
      <c r="A309" s="18" t="s">
        <v>11</v>
      </c>
      <c r="B309" s="112" t="s">
        <v>139</v>
      </c>
      <c r="C309" s="18"/>
      <c r="D309" s="108" t="s">
        <v>138</v>
      </c>
      <c r="E309" s="29">
        <f t="shared" ref="E309" si="66">E310</f>
        <v>57.6</v>
      </c>
    </row>
    <row r="310" spans="1:5" ht="21.75" customHeight="1">
      <c r="A310" s="18" t="s">
        <v>11</v>
      </c>
      <c r="B310" s="112" t="s">
        <v>139</v>
      </c>
      <c r="C310" s="88" t="s">
        <v>76</v>
      </c>
      <c r="D310" s="86" t="s">
        <v>91</v>
      </c>
      <c r="E310" s="31">
        <f>'прилож 8'!E149</f>
        <v>57.6</v>
      </c>
    </row>
    <row r="311" spans="1:5" ht="21.75" customHeight="1">
      <c r="A311" s="40" t="s">
        <v>584</v>
      </c>
      <c r="B311" s="306"/>
      <c r="C311" s="88"/>
      <c r="D311" s="62" t="s">
        <v>589</v>
      </c>
      <c r="E311" s="48">
        <f>E312+E314+E316</f>
        <v>263.8</v>
      </c>
    </row>
    <row r="312" spans="1:5" ht="32.25" customHeight="1">
      <c r="A312" s="18" t="s">
        <v>584</v>
      </c>
      <c r="B312" s="304" t="s">
        <v>585</v>
      </c>
      <c r="C312" s="305"/>
      <c r="D312" s="185" t="s">
        <v>586</v>
      </c>
      <c r="E312" s="124">
        <f>E313</f>
        <v>10</v>
      </c>
    </row>
    <row r="313" spans="1:5" ht="27.75" customHeight="1">
      <c r="A313" s="18" t="s">
        <v>584</v>
      </c>
      <c r="B313" s="304" t="s">
        <v>585</v>
      </c>
      <c r="C313" s="305" t="s">
        <v>587</v>
      </c>
      <c r="D313" s="86" t="s">
        <v>588</v>
      </c>
      <c r="E313" s="31">
        <f>'прилож 8'!E151</f>
        <v>10</v>
      </c>
    </row>
    <row r="314" spans="1:5" ht="30.75" customHeight="1">
      <c r="A314" s="40" t="s">
        <v>584</v>
      </c>
      <c r="B314" s="112" t="s">
        <v>144</v>
      </c>
      <c r="C314" s="18"/>
      <c r="D314" s="290" t="s">
        <v>105</v>
      </c>
      <c r="E314" s="124">
        <f>E315</f>
        <v>25</v>
      </c>
    </row>
    <row r="315" spans="1:5" ht="20.25" customHeight="1">
      <c r="A315" s="23" t="s">
        <v>584</v>
      </c>
      <c r="B315" s="112" t="s">
        <v>144</v>
      </c>
      <c r="C315" s="18" t="s">
        <v>527</v>
      </c>
      <c r="D315" s="19" t="s">
        <v>528</v>
      </c>
      <c r="E315" s="31">
        <f>'прилож 8'!E275</f>
        <v>25</v>
      </c>
    </row>
    <row r="316" spans="1:5" ht="20.25" customHeight="1">
      <c r="A316" s="18" t="s">
        <v>584</v>
      </c>
      <c r="B316" s="232">
        <v>9090000010</v>
      </c>
      <c r="C316" s="18"/>
      <c r="D316" s="313" t="s">
        <v>556</v>
      </c>
      <c r="E316" s="31">
        <f>E317</f>
        <v>228.8</v>
      </c>
    </row>
    <row r="317" spans="1:5" ht="26.25" customHeight="1">
      <c r="A317" s="18" t="s">
        <v>584</v>
      </c>
      <c r="B317" s="232">
        <v>9090000010</v>
      </c>
      <c r="C317" s="18" t="s">
        <v>60</v>
      </c>
      <c r="D317" s="86" t="s">
        <v>90</v>
      </c>
      <c r="E317" s="31">
        <f>'прилож 8'!E153</f>
        <v>228.8</v>
      </c>
    </row>
    <row r="318" spans="1:5" ht="15.75" customHeight="1">
      <c r="A318" s="18"/>
      <c r="B318" s="112"/>
      <c r="C318" s="30"/>
      <c r="D318" s="86"/>
      <c r="E318" s="31"/>
    </row>
    <row r="319" spans="1:5" ht="17.25" customHeight="1">
      <c r="A319" s="40" t="s">
        <v>12</v>
      </c>
      <c r="B319" s="18"/>
      <c r="C319" s="88"/>
      <c r="D319" s="62" t="s">
        <v>80</v>
      </c>
      <c r="E319" s="41">
        <f>E320+E322</f>
        <v>1643.9</v>
      </c>
    </row>
    <row r="320" spans="1:5" ht="39" customHeight="1">
      <c r="A320" s="94" t="s">
        <v>12</v>
      </c>
      <c r="B320" s="148" t="s">
        <v>153</v>
      </c>
      <c r="C320" s="94"/>
      <c r="D320" s="108" t="s">
        <v>152</v>
      </c>
      <c r="E320" s="29">
        <f t="shared" ref="E320" si="67">E321</f>
        <v>775.1</v>
      </c>
    </row>
    <row r="321" spans="1:5" ht="18.75" customHeight="1">
      <c r="A321" s="21" t="s">
        <v>12</v>
      </c>
      <c r="B321" s="148" t="s">
        <v>153</v>
      </c>
      <c r="C321" s="53" t="s">
        <v>69</v>
      </c>
      <c r="D321" s="28" t="s">
        <v>71</v>
      </c>
      <c r="E321" s="29">
        <f>'прилож 8'!E277</f>
        <v>775.1</v>
      </c>
    </row>
    <row r="322" spans="1:5" ht="30" customHeight="1">
      <c r="A322" s="88" t="s">
        <v>12</v>
      </c>
      <c r="B322" s="112" t="s">
        <v>420</v>
      </c>
      <c r="C322" s="238"/>
      <c r="D322" s="202" t="s">
        <v>419</v>
      </c>
      <c r="E322" s="29">
        <f t="shared" ref="E322" si="68">E323</f>
        <v>868.8</v>
      </c>
    </row>
    <row r="323" spans="1:5" ht="26.25" customHeight="1">
      <c r="A323" s="30" t="s">
        <v>12</v>
      </c>
      <c r="B323" s="112" t="s">
        <v>420</v>
      </c>
      <c r="C323" s="53" t="s">
        <v>397</v>
      </c>
      <c r="D323" s="186" t="s">
        <v>398</v>
      </c>
      <c r="E323" s="29">
        <f>'прилож 8'!E155</f>
        <v>868.8</v>
      </c>
    </row>
    <row r="324" spans="1:5" ht="13.5" customHeight="1">
      <c r="A324" s="56"/>
      <c r="B324" s="56"/>
      <c r="C324" s="56"/>
      <c r="D324" s="65"/>
      <c r="E324" s="57"/>
    </row>
    <row r="325" spans="1:5" ht="18" customHeight="1">
      <c r="A325" s="43" t="s">
        <v>37</v>
      </c>
      <c r="B325" s="30"/>
      <c r="C325" s="30"/>
      <c r="D325" s="80" t="s">
        <v>47</v>
      </c>
      <c r="E325" s="45">
        <f>E326+E331</f>
        <v>1322</v>
      </c>
    </row>
    <row r="326" spans="1:5" ht="21.75" customHeight="1">
      <c r="A326" s="245" t="s">
        <v>81</v>
      </c>
      <c r="B326" s="30"/>
      <c r="C326" s="30"/>
      <c r="D326" s="310" t="s">
        <v>596</v>
      </c>
      <c r="E326" s="45">
        <f>E327+E329</f>
        <v>213</v>
      </c>
    </row>
    <row r="327" spans="1:5" ht="28.5" customHeight="1">
      <c r="A327" s="40" t="s">
        <v>81</v>
      </c>
      <c r="B327" s="112" t="s">
        <v>142</v>
      </c>
      <c r="C327" s="53"/>
      <c r="D327" s="108" t="s">
        <v>391</v>
      </c>
      <c r="E327" s="29">
        <f>E328</f>
        <v>211</v>
      </c>
    </row>
    <row r="328" spans="1:5" ht="29.25" customHeight="1">
      <c r="A328" s="18" t="s">
        <v>81</v>
      </c>
      <c r="B328" s="112" t="s">
        <v>142</v>
      </c>
      <c r="C328" s="53" t="s">
        <v>60</v>
      </c>
      <c r="D328" s="86" t="s">
        <v>90</v>
      </c>
      <c r="E328" s="29">
        <f>'прилож 8'!E164</f>
        <v>211</v>
      </c>
    </row>
    <row r="329" spans="1:5" ht="28.5" customHeight="1">
      <c r="A329" s="18" t="s">
        <v>81</v>
      </c>
      <c r="B329" s="112" t="s">
        <v>406</v>
      </c>
      <c r="C329" s="53"/>
      <c r="D329" s="108" t="s">
        <v>392</v>
      </c>
      <c r="E329" s="29">
        <f t="shared" ref="E329" si="69">E330</f>
        <v>2</v>
      </c>
    </row>
    <row r="330" spans="1:5" ht="16.5" customHeight="1">
      <c r="A330" s="18" t="s">
        <v>81</v>
      </c>
      <c r="B330" s="112" t="s">
        <v>406</v>
      </c>
      <c r="C330" s="53" t="s">
        <v>60</v>
      </c>
      <c r="D330" s="19" t="s">
        <v>59</v>
      </c>
      <c r="E330" s="29">
        <f>'прилож 8'!E166</f>
        <v>2</v>
      </c>
    </row>
    <row r="331" spans="1:5" ht="19.5" customHeight="1">
      <c r="A331" s="307" t="s">
        <v>46</v>
      </c>
      <c r="B331" s="112"/>
      <c r="C331" s="53"/>
      <c r="D331" s="311" t="s">
        <v>595</v>
      </c>
      <c r="E331" s="48">
        <f>E332+E335+E337</f>
        <v>1109</v>
      </c>
    </row>
    <row r="332" spans="1:5" ht="19.5" customHeight="1">
      <c r="A332" s="40" t="s">
        <v>46</v>
      </c>
      <c r="B332" s="112" t="s">
        <v>141</v>
      </c>
      <c r="C332" s="18"/>
      <c r="D332" s="120" t="s">
        <v>140</v>
      </c>
      <c r="E332" s="70">
        <f>E333+E334</f>
        <v>823.4</v>
      </c>
    </row>
    <row r="333" spans="1:5" ht="14.25" customHeight="1">
      <c r="A333" s="18" t="s">
        <v>46</v>
      </c>
      <c r="B333" s="112" t="s">
        <v>141</v>
      </c>
      <c r="C333" s="18" t="s">
        <v>60</v>
      </c>
      <c r="D333" s="86" t="s">
        <v>90</v>
      </c>
      <c r="E333" s="29">
        <f>'прилож 8'!E157</f>
        <v>823.4</v>
      </c>
    </row>
    <row r="334" spans="1:5" ht="16.5" customHeight="1">
      <c r="A334" s="18" t="s">
        <v>46</v>
      </c>
      <c r="B334" s="112" t="s">
        <v>141</v>
      </c>
      <c r="C334" s="18" t="s">
        <v>366</v>
      </c>
      <c r="D334" s="142" t="s">
        <v>367</v>
      </c>
      <c r="E334" s="29">
        <f>'прилож 8'!E158</f>
        <v>0</v>
      </c>
    </row>
    <row r="335" spans="1:5" ht="18.75" customHeight="1">
      <c r="A335" s="18" t="s">
        <v>46</v>
      </c>
      <c r="B335" s="112" t="s">
        <v>178</v>
      </c>
      <c r="C335" s="18"/>
      <c r="D335" s="120" t="s">
        <v>177</v>
      </c>
      <c r="E335" s="70">
        <f t="shared" ref="E335" si="70">E336</f>
        <v>0</v>
      </c>
    </row>
    <row r="336" spans="1:5" ht="27" customHeight="1">
      <c r="A336" s="18" t="s">
        <v>46</v>
      </c>
      <c r="B336" s="112" t="s">
        <v>178</v>
      </c>
      <c r="C336" s="18" t="s">
        <v>60</v>
      </c>
      <c r="D336" s="86" t="s">
        <v>90</v>
      </c>
      <c r="E336" s="29">
        <f>'прилож 8'!E160</f>
        <v>0</v>
      </c>
    </row>
    <row r="337" spans="1:5" ht="24" customHeight="1">
      <c r="A337" s="18" t="s">
        <v>46</v>
      </c>
      <c r="B337" s="232">
        <v>9090000010</v>
      </c>
      <c r="C337" s="18"/>
      <c r="D337" s="120" t="s">
        <v>556</v>
      </c>
      <c r="E337" s="70">
        <f>E338</f>
        <v>285.60000000000002</v>
      </c>
    </row>
    <row r="338" spans="1:5" ht="27" customHeight="1">
      <c r="A338" s="18" t="s">
        <v>46</v>
      </c>
      <c r="B338" s="112" t="s">
        <v>178</v>
      </c>
      <c r="C338" s="18" t="s">
        <v>60</v>
      </c>
      <c r="D338" s="86" t="s">
        <v>90</v>
      </c>
      <c r="E338" s="29">
        <f>'прилож 8'!E162</f>
        <v>285.60000000000002</v>
      </c>
    </row>
    <row r="339" spans="1:5" ht="16.5" customHeight="1">
      <c r="A339" s="18"/>
      <c r="B339" s="18"/>
      <c r="C339" s="18"/>
      <c r="D339" s="19"/>
      <c r="E339" s="29"/>
    </row>
    <row r="340" spans="1:5" ht="17.25" customHeight="1">
      <c r="A340" s="58" t="s">
        <v>48</v>
      </c>
      <c r="B340" s="246"/>
      <c r="C340" s="246"/>
      <c r="D340" s="81" t="s">
        <v>38</v>
      </c>
      <c r="E340" s="45">
        <f t="shared" ref="E340" si="71">E342+E350</f>
        <v>3157.1</v>
      </c>
    </row>
    <row r="341" spans="1:5" ht="12.75" customHeight="1">
      <c r="A341" s="58"/>
      <c r="B341" s="246"/>
      <c r="C341" s="246"/>
      <c r="D341" s="81"/>
      <c r="E341" s="45"/>
    </row>
    <row r="342" spans="1:5" ht="26.25" customHeight="1">
      <c r="A342" s="40" t="s">
        <v>50</v>
      </c>
      <c r="B342" s="246"/>
      <c r="C342" s="246"/>
      <c r="D342" s="85" t="s">
        <v>100</v>
      </c>
      <c r="E342" s="45">
        <f>E343+E345+E347</f>
        <v>2215.1</v>
      </c>
    </row>
    <row r="343" spans="1:5" ht="24" customHeight="1">
      <c r="A343" s="23" t="s">
        <v>50</v>
      </c>
      <c r="B343" s="112" t="s">
        <v>174</v>
      </c>
      <c r="C343" s="23"/>
      <c r="D343" s="108" t="s">
        <v>173</v>
      </c>
      <c r="E343" s="29">
        <f t="shared" ref="E343" si="72">E344</f>
        <v>100</v>
      </c>
    </row>
    <row r="344" spans="1:5" ht="15" customHeight="1">
      <c r="A344" s="23" t="s">
        <v>50</v>
      </c>
      <c r="B344" s="112" t="s">
        <v>174</v>
      </c>
      <c r="C344" s="23" t="s">
        <v>72</v>
      </c>
      <c r="D344" s="86" t="s">
        <v>93</v>
      </c>
      <c r="E344" s="38">
        <f>'прилож 8'!E279</f>
        <v>100</v>
      </c>
    </row>
    <row r="345" spans="1:5" ht="24.75" customHeight="1">
      <c r="A345" s="23" t="s">
        <v>50</v>
      </c>
      <c r="B345" s="112" t="s">
        <v>379</v>
      </c>
      <c r="C345" s="23"/>
      <c r="D345" s="123" t="s">
        <v>380</v>
      </c>
      <c r="E345" s="38">
        <f t="shared" ref="E345" si="73">E346</f>
        <v>2094</v>
      </c>
    </row>
    <row r="346" spans="1:5" ht="15.75" customHeight="1">
      <c r="A346" s="23" t="s">
        <v>50</v>
      </c>
      <c r="B346" s="112" t="s">
        <v>379</v>
      </c>
      <c r="C346" s="23" t="s">
        <v>72</v>
      </c>
      <c r="D346" s="86" t="s">
        <v>93</v>
      </c>
      <c r="E346" s="38">
        <f>'прилож 8'!E281</f>
        <v>2094</v>
      </c>
    </row>
    <row r="347" spans="1:5" ht="26.25" customHeight="1">
      <c r="A347" s="23" t="s">
        <v>50</v>
      </c>
      <c r="B347" s="112" t="s">
        <v>511</v>
      </c>
      <c r="C347" s="23"/>
      <c r="D347" s="123" t="s">
        <v>512</v>
      </c>
      <c r="E347" s="38">
        <f>E348</f>
        <v>21.1</v>
      </c>
    </row>
    <row r="348" spans="1:5" ht="15.75" customHeight="1">
      <c r="A348" s="23" t="s">
        <v>50</v>
      </c>
      <c r="B348" s="112" t="s">
        <v>511</v>
      </c>
      <c r="C348" s="23" t="s">
        <v>72</v>
      </c>
      <c r="D348" s="86" t="s">
        <v>93</v>
      </c>
      <c r="E348" s="38">
        <f>'прилож 8'!E283</f>
        <v>21.1</v>
      </c>
    </row>
    <row r="349" spans="1:5" ht="12.75" customHeight="1">
      <c r="A349" s="23"/>
      <c r="B349" s="112"/>
      <c r="C349" s="23"/>
      <c r="D349" s="86"/>
      <c r="E349" s="38"/>
    </row>
    <row r="350" spans="1:5" ht="19.5" customHeight="1">
      <c r="A350" s="40" t="s">
        <v>97</v>
      </c>
      <c r="B350" s="58"/>
      <c r="C350" s="58"/>
      <c r="D350" s="103" t="s">
        <v>99</v>
      </c>
      <c r="E350" s="45">
        <f t="shared" ref="E350" si="74">E351+E353</f>
        <v>942</v>
      </c>
    </row>
    <row r="351" spans="1:5" ht="38.25" customHeight="1">
      <c r="A351" s="30" t="s">
        <v>97</v>
      </c>
      <c r="B351" s="112" t="s">
        <v>176</v>
      </c>
      <c r="C351" s="53"/>
      <c r="D351" s="108" t="s">
        <v>175</v>
      </c>
      <c r="E351" s="38">
        <f t="shared" ref="E351" si="75">E352</f>
        <v>942</v>
      </c>
    </row>
    <row r="352" spans="1:5" ht="16.5" customHeight="1">
      <c r="A352" s="30" t="s">
        <v>97</v>
      </c>
      <c r="B352" s="112" t="s">
        <v>176</v>
      </c>
      <c r="C352" s="53" t="s">
        <v>94</v>
      </c>
      <c r="D352" s="33" t="s">
        <v>95</v>
      </c>
      <c r="E352" s="38">
        <f>'прилож 8'!E285</f>
        <v>942</v>
      </c>
    </row>
    <row r="353" spans="1:5" ht="27.75" hidden="1" customHeight="1">
      <c r="A353" s="91" t="s">
        <v>97</v>
      </c>
      <c r="B353" s="232">
        <v>9090000010</v>
      </c>
      <c r="C353" s="91"/>
      <c r="D353" s="108" t="s">
        <v>415</v>
      </c>
      <c r="E353" s="38">
        <f t="shared" ref="E353" si="76">E354</f>
        <v>0</v>
      </c>
    </row>
    <row r="354" spans="1:5" ht="18" hidden="1" customHeight="1">
      <c r="A354" s="30" t="s">
        <v>97</v>
      </c>
      <c r="B354" s="232">
        <v>9090000010</v>
      </c>
      <c r="C354" s="53" t="s">
        <v>94</v>
      </c>
      <c r="D354" s="33" t="s">
        <v>95</v>
      </c>
      <c r="E354" s="38">
        <v>0</v>
      </c>
    </row>
    <row r="355" spans="1:5" ht="18" customHeight="1">
      <c r="A355" s="30"/>
      <c r="B355" s="232"/>
      <c r="C355" s="53"/>
      <c r="D355" s="33"/>
      <c r="E355" s="38"/>
    </row>
    <row r="356" spans="1:5" ht="18">
      <c r="A356" s="324" t="s">
        <v>32</v>
      </c>
      <c r="B356" s="324"/>
      <c r="C356" s="324"/>
      <c r="D356" s="325"/>
      <c r="E356" s="265">
        <f>E340+E325+E304+E286+E215+E203+E166+E136+E124+E120+E17</f>
        <v>175826.90000000002</v>
      </c>
    </row>
    <row r="357" spans="1:5" hidden="1">
      <c r="E357">
        <v>147016</v>
      </c>
    </row>
    <row r="358" spans="1:5" hidden="1">
      <c r="E358" s="222">
        <f>E356-E357</f>
        <v>28810.900000000023</v>
      </c>
    </row>
  </sheetData>
  <mergeCells count="7">
    <mergeCell ref="A11:D11"/>
    <mergeCell ref="A12:D12"/>
    <mergeCell ref="E14:E15"/>
    <mergeCell ref="A356:D356"/>
    <mergeCell ref="A14:C14"/>
    <mergeCell ref="A13:D13"/>
    <mergeCell ref="D14:D15"/>
  </mergeCells>
  <phoneticPr fontId="0" type="noConversion"/>
  <pageMargins left="0.51181102362204722" right="0.19685039370078741" top="0.19685039370078741" bottom="0.19685039370078741" header="0.19685039370078741" footer="0.23622047244094491"/>
  <pageSetup paperSize="9" scale="6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6"/>
  <sheetViews>
    <sheetView topLeftCell="A166" workbookViewId="0">
      <selection activeCell="D180" sqref="D180"/>
    </sheetView>
  </sheetViews>
  <sheetFormatPr defaultRowHeight="12.75"/>
  <cols>
    <col min="1" max="1" width="15.140625" style="248" customWidth="1"/>
    <col min="2" max="2" width="76.85546875" style="136" customWidth="1"/>
    <col min="3" max="3" width="11.28515625" hidden="1" customWidth="1"/>
    <col min="4" max="4" width="12.5703125" customWidth="1"/>
  </cols>
  <sheetData>
    <row r="1" spans="1:4" ht="15.75">
      <c r="A1" s="330" t="s">
        <v>501</v>
      </c>
      <c r="B1" s="330"/>
    </row>
    <row r="2" spans="1:4" ht="18.75" customHeight="1">
      <c r="A2" s="253" t="s">
        <v>464</v>
      </c>
      <c r="B2" s="3" t="s">
        <v>591</v>
      </c>
    </row>
    <row r="3" spans="1:4" ht="15.75" customHeight="1">
      <c r="A3" s="253"/>
      <c r="B3" s="3" t="s">
        <v>497</v>
      </c>
    </row>
    <row r="4" spans="1:4" ht="16.5" customHeight="1">
      <c r="A4" s="254"/>
      <c r="B4" s="3" t="s">
        <v>499</v>
      </c>
    </row>
    <row r="5" spans="1:4" ht="16.5" customHeight="1">
      <c r="A5" s="254"/>
      <c r="B5" s="3" t="s">
        <v>500</v>
      </c>
    </row>
    <row r="6" spans="1:4" ht="16.5" customHeight="1">
      <c r="A6" s="254"/>
      <c r="B6" s="3" t="s">
        <v>549</v>
      </c>
    </row>
    <row r="7" spans="1:4" ht="16.5" customHeight="1">
      <c r="A7" s="254"/>
      <c r="B7" s="3" t="s">
        <v>599</v>
      </c>
    </row>
    <row r="8" spans="1:4" ht="16.5" customHeight="1">
      <c r="A8" s="254"/>
      <c r="B8" s="3" t="s">
        <v>548</v>
      </c>
    </row>
    <row r="9" spans="1:4" ht="16.5" customHeight="1">
      <c r="A9" s="254"/>
      <c r="B9" s="3" t="s">
        <v>499</v>
      </c>
    </row>
    <row r="10" spans="1:4" ht="16.5" customHeight="1">
      <c r="A10" s="254"/>
      <c r="B10" s="3" t="s">
        <v>495</v>
      </c>
    </row>
    <row r="11" spans="1:4" ht="33.75" customHeight="1">
      <c r="A11" s="331" t="s">
        <v>396</v>
      </c>
      <c r="B11" s="332"/>
    </row>
    <row r="12" spans="1:4" ht="13.5" customHeight="1">
      <c r="A12" s="332"/>
      <c r="B12" s="332"/>
    </row>
    <row r="13" spans="1:4">
      <c r="B13" s="3"/>
    </row>
    <row r="14" spans="1:4" ht="30.75" customHeight="1">
      <c r="A14" s="132" t="s">
        <v>200</v>
      </c>
      <c r="B14" s="132" t="s">
        <v>201</v>
      </c>
      <c r="C14" s="180" t="s">
        <v>373</v>
      </c>
      <c r="D14" s="180" t="s">
        <v>478</v>
      </c>
    </row>
    <row r="15" spans="1:4" ht="33" customHeight="1">
      <c r="A15" s="249" t="s">
        <v>202</v>
      </c>
      <c r="B15" s="160" t="s">
        <v>203</v>
      </c>
      <c r="C15" s="161" t="e">
        <f>C16+C49+C52+C56</f>
        <v>#REF!</v>
      </c>
      <c r="D15" s="161">
        <f>D16+D49+D52+D56</f>
        <v>86152.3</v>
      </c>
    </row>
    <row r="16" spans="1:4" ht="30">
      <c r="A16" s="156" t="s">
        <v>204</v>
      </c>
      <c r="B16" s="157" t="s">
        <v>205</v>
      </c>
      <c r="C16" s="173" t="e">
        <f>C17+C24+C37+C42</f>
        <v>#REF!</v>
      </c>
      <c r="D16" s="173">
        <f>D17+D24+D37+D40+D42+D47</f>
        <v>83449.900000000009</v>
      </c>
    </row>
    <row r="17" spans="1:4" ht="15">
      <c r="A17" s="137" t="s">
        <v>206</v>
      </c>
      <c r="B17" s="138" t="s">
        <v>207</v>
      </c>
      <c r="C17" s="174" t="e">
        <f>C18+#REF!+C19+C20+C21+C22</f>
        <v>#REF!</v>
      </c>
      <c r="D17" s="174">
        <f>D18+D19+D20+D21+D22+D23</f>
        <v>15215.4</v>
      </c>
    </row>
    <row r="18" spans="1:4" ht="51">
      <c r="A18" s="134" t="s">
        <v>208</v>
      </c>
      <c r="B18" s="147" t="s">
        <v>148</v>
      </c>
      <c r="C18" s="127">
        <v>3799</v>
      </c>
      <c r="D18" s="127">
        <f>'прилож 10'!E218</f>
        <v>5215</v>
      </c>
    </row>
    <row r="19" spans="1:4" ht="54.75" customHeight="1">
      <c r="A19" s="134" t="s">
        <v>209</v>
      </c>
      <c r="B19" s="147" t="s">
        <v>150</v>
      </c>
      <c r="C19" s="127">
        <v>27</v>
      </c>
      <c r="D19" s="127">
        <f>'прилож 10'!E220</f>
        <v>69.900000000000006</v>
      </c>
    </row>
    <row r="20" spans="1:4" ht="39.75" customHeight="1">
      <c r="A20" s="134" t="s">
        <v>211</v>
      </c>
      <c r="B20" s="147" t="s">
        <v>152</v>
      </c>
      <c r="C20" s="127">
        <v>908</v>
      </c>
      <c r="D20" s="127">
        <f>'прилож 10'!E320</f>
        <v>775.1</v>
      </c>
    </row>
    <row r="21" spans="1:4" ht="68.25" customHeight="1">
      <c r="A21" s="134" t="s">
        <v>210</v>
      </c>
      <c r="B21" s="147" t="s">
        <v>154</v>
      </c>
      <c r="C21" s="127">
        <v>8975</v>
      </c>
      <c r="D21" s="127">
        <f>'прилож 10'!E222</f>
        <v>8694</v>
      </c>
    </row>
    <row r="22" spans="1:4" ht="29.25" customHeight="1">
      <c r="A22" s="134" t="s">
        <v>212</v>
      </c>
      <c r="B22" s="147" t="s">
        <v>155</v>
      </c>
      <c r="C22" s="127">
        <v>224</v>
      </c>
      <c r="D22" s="127">
        <f>'прилож 10'!E224</f>
        <v>194</v>
      </c>
    </row>
    <row r="23" spans="1:4" ht="27" customHeight="1">
      <c r="A23" s="134" t="s">
        <v>566</v>
      </c>
      <c r="B23" s="176" t="s">
        <v>565</v>
      </c>
      <c r="C23" s="127"/>
      <c r="D23" s="127">
        <f>'прилож 10'!E226</f>
        <v>267.39999999999998</v>
      </c>
    </row>
    <row r="24" spans="1:4" ht="15">
      <c r="A24" s="137" t="s">
        <v>213</v>
      </c>
      <c r="B24" s="138" t="s">
        <v>214</v>
      </c>
      <c r="C24" s="174" t="e">
        <f>C25+C27+C29+C30+C31+C32+#REF!</f>
        <v>#REF!</v>
      </c>
      <c r="D24" s="174">
        <f>D25+D26+D27+D28+D29+D30+D31+D32+D33+D34+D35+D36</f>
        <v>57429.9</v>
      </c>
    </row>
    <row r="25" spans="1:4" ht="51">
      <c r="A25" s="134" t="s">
        <v>215</v>
      </c>
      <c r="B25" s="147" t="s">
        <v>157</v>
      </c>
      <c r="C25" s="127">
        <v>10042</v>
      </c>
      <c r="D25" s="127">
        <f>'прилож 10'!E230</f>
        <v>14279</v>
      </c>
    </row>
    <row r="26" spans="1:4" ht="18" customHeight="1">
      <c r="A26" s="134" t="s">
        <v>430</v>
      </c>
      <c r="B26" s="147" t="s">
        <v>429</v>
      </c>
      <c r="C26" s="127"/>
      <c r="D26" s="127">
        <f>'прилож 10'!E232</f>
        <v>317</v>
      </c>
    </row>
    <row r="27" spans="1:4" ht="19.5" customHeight="1">
      <c r="A27" s="134" t="s">
        <v>216</v>
      </c>
      <c r="B27" s="147" t="s">
        <v>217</v>
      </c>
      <c r="C27" s="127">
        <v>1165</v>
      </c>
      <c r="D27" s="127">
        <f>'прилож 10'!E241</f>
        <v>958.4</v>
      </c>
    </row>
    <row r="28" spans="1:4" ht="50.25" customHeight="1">
      <c r="A28" s="134" t="s">
        <v>462</v>
      </c>
      <c r="B28" s="147" t="s">
        <v>461</v>
      </c>
      <c r="C28" s="127"/>
      <c r="D28" s="127">
        <f>'прилож 10'!E273</f>
        <v>422</v>
      </c>
    </row>
    <row r="29" spans="1:4" ht="51" customHeight="1">
      <c r="A29" s="134" t="s">
        <v>218</v>
      </c>
      <c r="B29" s="147" t="s">
        <v>159</v>
      </c>
      <c r="C29" s="127">
        <v>20732.2</v>
      </c>
      <c r="D29" s="127">
        <f>'прилож 10'!E234+'прилож 10'!E259</f>
        <v>34887.1</v>
      </c>
    </row>
    <row r="30" spans="1:4" ht="28.5" customHeight="1">
      <c r="A30" s="134" t="s">
        <v>219</v>
      </c>
      <c r="B30" s="147" t="s">
        <v>161</v>
      </c>
      <c r="C30" s="127">
        <v>370</v>
      </c>
      <c r="D30" s="127">
        <f>'прилож 10'!E237</f>
        <v>378</v>
      </c>
    </row>
    <row r="31" spans="1:4" ht="30" customHeight="1">
      <c r="A31" s="134" t="s">
        <v>220</v>
      </c>
      <c r="B31" s="147" t="s">
        <v>155</v>
      </c>
      <c r="C31" s="127">
        <v>528</v>
      </c>
      <c r="D31" s="127">
        <f>'прилож 10'!E243</f>
        <v>640.9</v>
      </c>
    </row>
    <row r="32" spans="1:4" ht="30" customHeight="1">
      <c r="A32" s="134" t="s">
        <v>395</v>
      </c>
      <c r="B32" s="176" t="s">
        <v>393</v>
      </c>
      <c r="C32" s="127">
        <v>70</v>
      </c>
      <c r="D32" s="127">
        <f>'прилож 10'!E245</f>
        <v>200</v>
      </c>
    </row>
    <row r="33" spans="1:4" ht="39.75" customHeight="1">
      <c r="A33" s="197" t="s">
        <v>455</v>
      </c>
      <c r="B33" s="84" t="s">
        <v>408</v>
      </c>
      <c r="C33" s="127"/>
      <c r="D33" s="127">
        <f>'прилож 10'!E240</f>
        <v>2896.5</v>
      </c>
    </row>
    <row r="34" spans="1:4" ht="27.75" customHeight="1">
      <c r="A34" s="197" t="s">
        <v>418</v>
      </c>
      <c r="B34" s="200" t="s">
        <v>417</v>
      </c>
      <c r="C34" s="127"/>
      <c r="D34" s="127">
        <f>'прилож 10'!E247</f>
        <v>2444</v>
      </c>
    </row>
    <row r="35" spans="1:4" ht="27.75" customHeight="1">
      <c r="A35" s="112" t="s">
        <v>536</v>
      </c>
      <c r="B35" s="292" t="s">
        <v>533</v>
      </c>
      <c r="C35" s="127"/>
      <c r="D35" s="127">
        <f>'прилож 10'!E277</f>
        <v>6.9</v>
      </c>
    </row>
    <row r="36" spans="1:4" ht="36.75" customHeight="1">
      <c r="A36" s="112" t="s">
        <v>537</v>
      </c>
      <c r="B36" s="292" t="s">
        <v>535</v>
      </c>
      <c r="C36" s="127"/>
      <c r="D36" s="127">
        <f>'прилож 10'!E279</f>
        <v>0.1</v>
      </c>
    </row>
    <row r="37" spans="1:4" ht="21.75" customHeight="1">
      <c r="A37" s="137" t="s">
        <v>221</v>
      </c>
      <c r="B37" s="138" t="s">
        <v>222</v>
      </c>
      <c r="C37" s="174">
        <f>C38+C39</f>
        <v>1446.2</v>
      </c>
      <c r="D37" s="174">
        <f t="shared" ref="D37" si="0">D38+D39</f>
        <v>1936.4</v>
      </c>
    </row>
    <row r="38" spans="1:4" ht="54" customHeight="1">
      <c r="A38" s="134" t="s">
        <v>223</v>
      </c>
      <c r="B38" s="147" t="s">
        <v>164</v>
      </c>
      <c r="C38" s="127">
        <v>1433</v>
      </c>
      <c r="D38" s="127">
        <f>'прилож 10'!E261</f>
        <v>1919</v>
      </c>
    </row>
    <row r="39" spans="1:4" ht="25.5" customHeight="1" thickBot="1">
      <c r="A39" s="134" t="s">
        <v>224</v>
      </c>
      <c r="B39" s="147" t="s">
        <v>155</v>
      </c>
      <c r="C39" s="127">
        <v>13.2</v>
      </c>
      <c r="D39" s="127">
        <f>'прилож 10'!E263</f>
        <v>17.399999999999999</v>
      </c>
    </row>
    <row r="40" spans="1:4" ht="30" customHeight="1" thickBot="1">
      <c r="A40" s="162" t="s">
        <v>508</v>
      </c>
      <c r="B40" s="282" t="s">
        <v>509</v>
      </c>
      <c r="C40" s="127"/>
      <c r="D40" s="127">
        <f>D41</f>
        <v>30</v>
      </c>
    </row>
    <row r="41" spans="1:4" ht="24" customHeight="1">
      <c r="A41" s="162" t="s">
        <v>510</v>
      </c>
      <c r="B41" s="281" t="s">
        <v>507</v>
      </c>
      <c r="C41" s="127"/>
      <c r="D41" s="127">
        <f>'прилож 10'!E275</f>
        <v>30</v>
      </c>
    </row>
    <row r="42" spans="1:4" ht="15">
      <c r="A42" s="162" t="s">
        <v>225</v>
      </c>
      <c r="B42" s="163" t="s">
        <v>226</v>
      </c>
      <c r="C42" s="127">
        <f>C43+C44</f>
        <v>6746.8</v>
      </c>
      <c r="D42" s="127">
        <f>D43+D44+D45+D46</f>
        <v>8757.1</v>
      </c>
    </row>
    <row r="43" spans="1:4" ht="51">
      <c r="A43" s="134" t="s">
        <v>227</v>
      </c>
      <c r="B43" s="139" t="s">
        <v>189</v>
      </c>
      <c r="C43" s="127">
        <v>6667</v>
      </c>
      <c r="D43" s="127">
        <f>'прилож 10'!E255</f>
        <v>8679</v>
      </c>
    </row>
    <row r="44" spans="1:4" ht="25.5">
      <c r="A44" s="134" t="s">
        <v>228</v>
      </c>
      <c r="B44" s="147" t="s">
        <v>155</v>
      </c>
      <c r="C44" s="127">
        <v>79.8</v>
      </c>
      <c r="D44" s="127">
        <f>'прилож 10'!E257</f>
        <v>74.599999999999994</v>
      </c>
    </row>
    <row r="45" spans="1:4" ht="24">
      <c r="A45" s="112" t="s">
        <v>540</v>
      </c>
      <c r="B45" s="292" t="s">
        <v>533</v>
      </c>
      <c r="C45" s="127"/>
      <c r="D45" s="127">
        <f>'прилож 10'!E281</f>
        <v>3.4</v>
      </c>
    </row>
    <row r="46" spans="1:4" ht="36">
      <c r="A46" s="112" t="s">
        <v>541</v>
      </c>
      <c r="B46" s="292" t="s">
        <v>535</v>
      </c>
      <c r="C46" s="127"/>
      <c r="D46" s="127">
        <f>'прилож 10'!E283</f>
        <v>0.1</v>
      </c>
    </row>
    <row r="47" spans="1:4" ht="30">
      <c r="A47" s="162" t="s">
        <v>578</v>
      </c>
      <c r="B47" s="163" t="s">
        <v>580</v>
      </c>
      <c r="C47" s="127"/>
      <c r="D47" s="127">
        <f>D48</f>
        <v>81.099999999999994</v>
      </c>
    </row>
    <row r="48" spans="1:4" ht="24">
      <c r="A48" s="134" t="s">
        <v>579</v>
      </c>
      <c r="B48" s="200" t="s">
        <v>577</v>
      </c>
      <c r="C48" s="127"/>
      <c r="D48" s="127">
        <f>'прилож 10'!E251</f>
        <v>81.099999999999994</v>
      </c>
    </row>
    <row r="49" spans="1:4" ht="15">
      <c r="A49" s="156" t="s">
        <v>229</v>
      </c>
      <c r="B49" s="157" t="s">
        <v>230</v>
      </c>
      <c r="C49" s="173" t="e">
        <f>C50</f>
        <v>#REF!</v>
      </c>
      <c r="D49" s="173">
        <f t="shared" ref="D49" si="1">D50</f>
        <v>277.2</v>
      </c>
    </row>
    <row r="50" spans="1:4" ht="15">
      <c r="A50" s="137" t="s">
        <v>231</v>
      </c>
      <c r="B50" s="138" t="s">
        <v>232</v>
      </c>
      <c r="C50" s="174" t="e">
        <f>C51+#REF!</f>
        <v>#REF!</v>
      </c>
      <c r="D50" s="174">
        <f>D51</f>
        <v>277.2</v>
      </c>
    </row>
    <row r="51" spans="1:4">
      <c r="A51" s="134" t="s">
        <v>233</v>
      </c>
      <c r="B51" s="147" t="s">
        <v>134</v>
      </c>
      <c r="C51" s="127">
        <v>227</v>
      </c>
      <c r="D51" s="127">
        <f>'прилож 10'!E269</f>
        <v>277.2</v>
      </c>
    </row>
    <row r="52" spans="1:4" ht="30">
      <c r="A52" s="156" t="s">
        <v>234</v>
      </c>
      <c r="B52" s="157" t="s">
        <v>235</v>
      </c>
      <c r="C52" s="173">
        <f>C53</f>
        <v>274</v>
      </c>
      <c r="D52" s="173">
        <f t="shared" ref="D52" si="2">D53</f>
        <v>1388.8</v>
      </c>
    </row>
    <row r="53" spans="1:4" ht="33" customHeight="1">
      <c r="A53" s="137" t="s">
        <v>236</v>
      </c>
      <c r="B53" s="138" t="s">
        <v>237</v>
      </c>
      <c r="C53" s="174">
        <f>C54+C55</f>
        <v>274</v>
      </c>
      <c r="D53" s="174">
        <f t="shared" ref="D53" si="3">D54+D55</f>
        <v>1388.8</v>
      </c>
    </row>
    <row r="54" spans="1:4" ht="28.5" customHeight="1">
      <c r="A54" s="134" t="s">
        <v>238</v>
      </c>
      <c r="B54" s="147" t="s">
        <v>106</v>
      </c>
      <c r="C54" s="127">
        <v>274</v>
      </c>
      <c r="D54" s="127">
        <f>'прилож 10'!E86</f>
        <v>520</v>
      </c>
    </row>
    <row r="55" spans="1:4" ht="42" customHeight="1">
      <c r="A55" s="134" t="s">
        <v>421</v>
      </c>
      <c r="B55" s="201" t="s">
        <v>419</v>
      </c>
      <c r="C55" s="127">
        <v>0</v>
      </c>
      <c r="D55" s="127">
        <f>'прилож 10'!E322</f>
        <v>868.8</v>
      </c>
    </row>
    <row r="56" spans="1:4" ht="30">
      <c r="A56" s="156" t="s">
        <v>239</v>
      </c>
      <c r="B56" s="164" t="s">
        <v>240</v>
      </c>
      <c r="C56" s="175">
        <f>C57</f>
        <v>597</v>
      </c>
      <c r="D56" s="175">
        <f t="shared" ref="D56" si="4">D57</f>
        <v>1036.4000000000001</v>
      </c>
    </row>
    <row r="57" spans="1:4" ht="18.75" customHeight="1">
      <c r="A57" s="137" t="s">
        <v>241</v>
      </c>
      <c r="B57" s="153" t="s">
        <v>242</v>
      </c>
      <c r="C57" s="174">
        <f>C58+C59+C60+C61</f>
        <v>597</v>
      </c>
      <c r="D57" s="174">
        <f>D58+D59+D60+D61</f>
        <v>1036.4000000000001</v>
      </c>
    </row>
    <row r="58" spans="1:4">
      <c r="A58" s="134" t="s">
        <v>243</v>
      </c>
      <c r="B58" s="154" t="s">
        <v>140</v>
      </c>
      <c r="C58" s="127">
        <v>450</v>
      </c>
      <c r="D58" s="127">
        <f>'прилож 10'!E332</f>
        <v>823.4</v>
      </c>
    </row>
    <row r="59" spans="1:4">
      <c r="A59" s="134" t="s">
        <v>244</v>
      </c>
      <c r="B59" s="147" t="s">
        <v>177</v>
      </c>
      <c r="C59" s="127">
        <v>0</v>
      </c>
      <c r="D59" s="127">
        <f>'прилож 10'!E335</f>
        <v>0</v>
      </c>
    </row>
    <row r="60" spans="1:4" ht="27.75" customHeight="1">
      <c r="A60" s="134" t="s">
        <v>245</v>
      </c>
      <c r="B60" s="84" t="s">
        <v>391</v>
      </c>
      <c r="C60" s="127">
        <v>145</v>
      </c>
      <c r="D60" s="127">
        <f>'прилож 10'!E327</f>
        <v>211</v>
      </c>
    </row>
    <row r="61" spans="1:4" ht="27.75" customHeight="1">
      <c r="A61" s="134" t="s">
        <v>407</v>
      </c>
      <c r="B61" s="84" t="s">
        <v>392</v>
      </c>
      <c r="C61" s="127">
        <v>2</v>
      </c>
      <c r="D61" s="127">
        <f>'прилож 10'!E329</f>
        <v>2</v>
      </c>
    </row>
    <row r="62" spans="1:4" ht="29.25">
      <c r="A62" s="158" t="s">
        <v>246</v>
      </c>
      <c r="B62" s="165" t="s">
        <v>247</v>
      </c>
      <c r="C62" s="133" t="e">
        <f>C63</f>
        <v>#REF!</v>
      </c>
      <c r="D62" s="133">
        <f t="shared" ref="D62" si="5">D63</f>
        <v>18031.3</v>
      </c>
    </row>
    <row r="63" spans="1:4" ht="19.5" customHeight="1">
      <c r="A63" s="156" t="s">
        <v>248</v>
      </c>
      <c r="B63" s="157" t="s">
        <v>249</v>
      </c>
      <c r="C63" s="173" t="e">
        <f>C64+C67</f>
        <v>#REF!</v>
      </c>
      <c r="D63" s="173">
        <f>D64+D67+D73</f>
        <v>18031.3</v>
      </c>
    </row>
    <row r="64" spans="1:4" ht="15">
      <c r="A64" s="137" t="s">
        <v>250</v>
      </c>
      <c r="B64" s="138" t="s">
        <v>251</v>
      </c>
      <c r="C64" s="174">
        <f>C65+C66</f>
        <v>3865</v>
      </c>
      <c r="D64" s="174">
        <f t="shared" ref="D64" si="6">D65+D66</f>
        <v>3989.9</v>
      </c>
    </row>
    <row r="65" spans="1:4" ht="25.5">
      <c r="A65" s="134" t="s">
        <v>252</v>
      </c>
      <c r="B65" s="147" t="s">
        <v>171</v>
      </c>
      <c r="C65" s="127">
        <v>3659</v>
      </c>
      <c r="D65" s="127">
        <f>'прилож 10'!E293</f>
        <v>3709</v>
      </c>
    </row>
    <row r="66" spans="1:4" ht="38.25">
      <c r="A66" s="134" t="s">
        <v>253</v>
      </c>
      <c r="B66" s="147" t="s">
        <v>254</v>
      </c>
      <c r="C66" s="127">
        <v>206</v>
      </c>
      <c r="D66" s="127">
        <f>'прилож 10'!E294</f>
        <v>280.89999999999998</v>
      </c>
    </row>
    <row r="67" spans="1:4" ht="30">
      <c r="A67" s="137" t="s">
        <v>255</v>
      </c>
      <c r="B67" s="138" t="s">
        <v>256</v>
      </c>
      <c r="C67" s="174" t="e">
        <f>#REF!+C69</f>
        <v>#REF!</v>
      </c>
      <c r="D67" s="174">
        <f>D69+D68+D70+D71+D72</f>
        <v>14021.4</v>
      </c>
    </row>
    <row r="68" spans="1:4" ht="27.75" customHeight="1">
      <c r="A68" s="134" t="s">
        <v>494</v>
      </c>
      <c r="B68" s="147" t="s">
        <v>169</v>
      </c>
      <c r="C68" s="174"/>
      <c r="D68" s="174">
        <f>'прилож 10'!E290</f>
        <v>12134</v>
      </c>
    </row>
    <row r="69" spans="1:4" ht="38.25">
      <c r="A69" s="134" t="s">
        <v>257</v>
      </c>
      <c r="B69" s="147" t="s">
        <v>258</v>
      </c>
      <c r="C69" s="127">
        <v>162</v>
      </c>
      <c r="D69" s="127">
        <f>'прилож 10'!E291</f>
        <v>162.1</v>
      </c>
    </row>
    <row r="70" spans="1:4" ht="33" customHeight="1">
      <c r="A70" s="134" t="s">
        <v>505</v>
      </c>
      <c r="B70" s="280" t="s">
        <v>503</v>
      </c>
      <c r="C70" s="127"/>
      <c r="D70" s="127">
        <f>'прилож 10'!E297</f>
        <v>969.3</v>
      </c>
    </row>
    <row r="71" spans="1:4" ht="33" customHeight="1">
      <c r="A71" s="134" t="s">
        <v>555</v>
      </c>
      <c r="B71" s="280" t="s">
        <v>553</v>
      </c>
      <c r="C71" s="127"/>
      <c r="D71" s="127">
        <f>'прилож 10'!E299</f>
        <v>710</v>
      </c>
    </row>
    <row r="72" spans="1:4" ht="33" customHeight="1">
      <c r="A72" s="134" t="s">
        <v>560</v>
      </c>
      <c r="B72" s="280" t="s">
        <v>558</v>
      </c>
      <c r="C72" s="127"/>
      <c r="D72" s="127">
        <f>'прилож 10'!E301</f>
        <v>46</v>
      </c>
    </row>
    <row r="73" spans="1:4" ht="38.25" customHeight="1">
      <c r="A73" s="259" t="s">
        <v>468</v>
      </c>
      <c r="B73" s="19" t="s">
        <v>466</v>
      </c>
      <c r="C73" s="127"/>
      <c r="D73" s="174">
        <f t="shared" ref="D73" si="7">D74</f>
        <v>20</v>
      </c>
    </row>
    <row r="74" spans="1:4" ht="41.25" customHeight="1">
      <c r="A74" s="259" t="s">
        <v>468</v>
      </c>
      <c r="B74" s="255" t="s">
        <v>465</v>
      </c>
      <c r="C74" s="127"/>
      <c r="D74" s="127">
        <f>'прилож 10'!E295</f>
        <v>20</v>
      </c>
    </row>
    <row r="75" spans="1:4" ht="31.5" customHeight="1">
      <c r="A75" s="158" t="s">
        <v>259</v>
      </c>
      <c r="B75" s="165" t="s">
        <v>260</v>
      </c>
      <c r="C75" s="133" t="e">
        <f>C76+C79</f>
        <v>#REF!</v>
      </c>
      <c r="D75" s="133">
        <f>D76+D79</f>
        <v>3</v>
      </c>
    </row>
    <row r="76" spans="1:4" ht="30">
      <c r="A76" s="156" t="s">
        <v>261</v>
      </c>
      <c r="B76" s="157" t="s">
        <v>262</v>
      </c>
      <c r="C76" s="173" t="e">
        <f>C77</f>
        <v>#REF!</v>
      </c>
      <c r="D76" s="173">
        <f t="shared" ref="D76" si="8">D77</f>
        <v>0</v>
      </c>
    </row>
    <row r="77" spans="1:4" ht="20.25" customHeight="1">
      <c r="A77" s="137" t="s">
        <v>263</v>
      </c>
      <c r="B77" s="138" t="s">
        <v>264</v>
      </c>
      <c r="C77" s="174" t="e">
        <f>C78+#REF!</f>
        <v>#REF!</v>
      </c>
      <c r="D77" s="174">
        <f>D78</f>
        <v>0</v>
      </c>
    </row>
    <row r="78" spans="1:4" ht="25.5">
      <c r="A78" s="134" t="s">
        <v>265</v>
      </c>
      <c r="B78" s="147" t="s">
        <v>186</v>
      </c>
      <c r="C78" s="127">
        <v>20</v>
      </c>
      <c r="D78" s="127">
        <f>'прилож 10'!E159</f>
        <v>0</v>
      </c>
    </row>
    <row r="79" spans="1:4" ht="30">
      <c r="A79" s="156" t="s">
        <v>266</v>
      </c>
      <c r="B79" s="157" t="s">
        <v>267</v>
      </c>
      <c r="C79" s="173">
        <f>C80</f>
        <v>31</v>
      </c>
      <c r="D79" s="173">
        <f t="shared" ref="D79" si="9">D80</f>
        <v>3</v>
      </c>
    </row>
    <row r="80" spans="1:4" ht="30">
      <c r="A80" s="137" t="s">
        <v>268</v>
      </c>
      <c r="B80" s="153" t="s">
        <v>269</v>
      </c>
      <c r="C80" s="174">
        <f>C81+C82</f>
        <v>31</v>
      </c>
      <c r="D80" s="174">
        <f t="shared" ref="D80" si="10">D81+D82</f>
        <v>3</v>
      </c>
    </row>
    <row r="81" spans="1:4" ht="25.5">
      <c r="A81" s="134" t="s">
        <v>270</v>
      </c>
      <c r="B81" s="154" t="s">
        <v>129</v>
      </c>
      <c r="C81" s="127">
        <v>30</v>
      </c>
      <c r="D81" s="127">
        <f>'прилож 10'!E163</f>
        <v>2</v>
      </c>
    </row>
    <row r="82" spans="1:4" ht="25.5">
      <c r="A82" s="134" t="s">
        <v>271</v>
      </c>
      <c r="B82" s="154" t="s">
        <v>112</v>
      </c>
      <c r="C82" s="127">
        <v>1</v>
      </c>
      <c r="D82" s="127">
        <f>'прилож 10'!E97</f>
        <v>1</v>
      </c>
    </row>
    <row r="83" spans="1:4" ht="29.25">
      <c r="A83" s="134" t="s">
        <v>272</v>
      </c>
      <c r="B83" s="165" t="s">
        <v>273</v>
      </c>
      <c r="C83" s="133" t="e">
        <f>C84+C94+C103</f>
        <v>#REF!</v>
      </c>
      <c r="D83" s="133">
        <f>D84+D94+D103+D100</f>
        <v>4600.9000000000005</v>
      </c>
    </row>
    <row r="84" spans="1:4" ht="32.25" customHeight="1">
      <c r="A84" s="137" t="s">
        <v>274</v>
      </c>
      <c r="B84" s="157" t="s">
        <v>275</v>
      </c>
      <c r="C84" s="173" t="e">
        <f>C85+C89</f>
        <v>#REF!</v>
      </c>
      <c r="D84" s="173">
        <f>D85+D89+D91</f>
        <v>3577.7000000000003</v>
      </c>
    </row>
    <row r="85" spans="1:4" ht="33" customHeight="1">
      <c r="A85" s="137" t="s">
        <v>276</v>
      </c>
      <c r="B85" s="138" t="s">
        <v>277</v>
      </c>
      <c r="C85" s="174">
        <f>C86+C87</f>
        <v>373</v>
      </c>
      <c r="D85" s="174">
        <f t="shared" ref="D85" si="11">D86+D87+D88</f>
        <v>296</v>
      </c>
    </row>
    <row r="86" spans="1:4" ht="25.5">
      <c r="A86" s="134" t="s">
        <v>278</v>
      </c>
      <c r="B86" s="147" t="s">
        <v>122</v>
      </c>
      <c r="C86" s="127">
        <v>338</v>
      </c>
      <c r="D86" s="127">
        <f>'прилож 10'!E126</f>
        <v>241</v>
      </c>
    </row>
    <row r="87" spans="1:4" ht="24">
      <c r="A87" s="112" t="s">
        <v>279</v>
      </c>
      <c r="B87" s="155" t="s">
        <v>198</v>
      </c>
      <c r="C87" s="127">
        <v>35</v>
      </c>
      <c r="D87" s="127">
        <f>'прилож 10'!E128</f>
        <v>52</v>
      </c>
    </row>
    <row r="88" spans="1:4" ht="27.75" customHeight="1">
      <c r="A88" s="112" t="s">
        <v>474</v>
      </c>
      <c r="B88" s="155" t="s">
        <v>472</v>
      </c>
      <c r="C88" s="127"/>
      <c r="D88" s="127">
        <f>'прилож 10'!E130</f>
        <v>3</v>
      </c>
    </row>
    <row r="89" spans="1:4" ht="30">
      <c r="A89" s="137" t="s">
        <v>280</v>
      </c>
      <c r="B89" s="138" t="s">
        <v>281</v>
      </c>
      <c r="C89" s="174" t="e">
        <f>C90+#REF!</f>
        <v>#REF!</v>
      </c>
      <c r="D89" s="174">
        <f>D90</f>
        <v>2331.7000000000003</v>
      </c>
    </row>
    <row r="90" spans="1:4" ht="14.25" customHeight="1">
      <c r="A90" s="134" t="s">
        <v>282</v>
      </c>
      <c r="B90" s="147" t="s">
        <v>114</v>
      </c>
      <c r="C90" s="127">
        <v>1199.6999999999998</v>
      </c>
      <c r="D90" s="127">
        <f>'прилож 10'!E81</f>
        <v>2331.7000000000003</v>
      </c>
    </row>
    <row r="91" spans="1:4" ht="30.75" customHeight="1">
      <c r="A91" s="137" t="s">
        <v>484</v>
      </c>
      <c r="B91" s="138" t="s">
        <v>485</v>
      </c>
      <c r="C91" s="127"/>
      <c r="D91" s="127">
        <f>D93+D92</f>
        <v>950</v>
      </c>
    </row>
    <row r="92" spans="1:4" ht="27.75" customHeight="1">
      <c r="A92" s="276" t="s">
        <v>489</v>
      </c>
      <c r="B92" s="277" t="s">
        <v>487</v>
      </c>
      <c r="C92" s="127"/>
      <c r="D92" s="127">
        <f>'прилож 10'!E205</f>
        <v>940.5</v>
      </c>
    </row>
    <row r="93" spans="1:4" ht="27.75" customHeight="1">
      <c r="A93" s="134" t="s">
        <v>490</v>
      </c>
      <c r="B93" s="150" t="s">
        <v>531</v>
      </c>
      <c r="C93" s="127"/>
      <c r="D93" s="127">
        <f>'прилож 10'!E207</f>
        <v>9.5</v>
      </c>
    </row>
    <row r="94" spans="1:4" ht="20.25" customHeight="1">
      <c r="A94" s="156" t="s">
        <v>283</v>
      </c>
      <c r="B94" s="157" t="s">
        <v>284</v>
      </c>
      <c r="C94" s="173">
        <f>C95</f>
        <v>66.8</v>
      </c>
      <c r="D94" s="173">
        <f t="shared" ref="D94" si="12">D95</f>
        <v>988.2</v>
      </c>
    </row>
    <row r="95" spans="1:4" ht="15">
      <c r="A95" s="137" t="s">
        <v>285</v>
      </c>
      <c r="B95" s="138" t="s">
        <v>286</v>
      </c>
      <c r="C95" s="174">
        <f>C96+C102</f>
        <v>66.8</v>
      </c>
      <c r="D95" s="174">
        <f>D96+D97+D98+D99</f>
        <v>988.2</v>
      </c>
    </row>
    <row r="96" spans="1:4">
      <c r="A96" s="112" t="s">
        <v>385</v>
      </c>
      <c r="B96" s="114" t="s">
        <v>384</v>
      </c>
      <c r="C96" s="174">
        <v>36.799999999999997</v>
      </c>
      <c r="D96" s="174">
        <f>'прилож 10'!E106</f>
        <v>780</v>
      </c>
    </row>
    <row r="97" spans="1:4">
      <c r="A97" s="112" t="s">
        <v>471</v>
      </c>
      <c r="B97" s="114" t="s">
        <v>469</v>
      </c>
      <c r="C97" s="174"/>
      <c r="D97" s="174">
        <f>'прилож 10'!E108</f>
        <v>8.1999999999999993</v>
      </c>
    </row>
    <row r="98" spans="1:4" ht="25.5">
      <c r="A98" s="112" t="s">
        <v>402</v>
      </c>
      <c r="B98" s="84" t="s">
        <v>401</v>
      </c>
      <c r="C98" s="174"/>
      <c r="D98" s="174">
        <f>'прилож 10'!E110</f>
        <v>14</v>
      </c>
    </row>
    <row r="99" spans="1:4" ht="17.25" customHeight="1">
      <c r="A99" s="112" t="s">
        <v>575</v>
      </c>
      <c r="B99" s="200" t="s">
        <v>574</v>
      </c>
      <c r="C99" s="174"/>
      <c r="D99" s="174">
        <f>'прилож 10'!E249+'прилож 10'!E265</f>
        <v>186</v>
      </c>
    </row>
    <row r="100" spans="1:4" ht="30.75" thickBot="1">
      <c r="A100" s="263" t="s">
        <v>438</v>
      </c>
      <c r="B100" s="264" t="s">
        <v>439</v>
      </c>
      <c r="C100" s="174"/>
      <c r="D100" s="174">
        <f t="shared" ref="D100:D101" si="13">D101</f>
        <v>20</v>
      </c>
    </row>
    <row r="101" spans="1:4" ht="26.25" thickBot="1">
      <c r="A101" s="219" t="s">
        <v>440</v>
      </c>
      <c r="B101" s="218" t="s">
        <v>441</v>
      </c>
      <c r="C101" s="174"/>
      <c r="D101" s="174">
        <f t="shared" si="13"/>
        <v>20</v>
      </c>
    </row>
    <row r="102" spans="1:4">
      <c r="A102" s="134" t="s">
        <v>412</v>
      </c>
      <c r="B102" s="147" t="s">
        <v>124</v>
      </c>
      <c r="C102" s="127">
        <v>30</v>
      </c>
      <c r="D102" s="127">
        <f>'прилож 10'!E133</f>
        <v>20</v>
      </c>
    </row>
    <row r="103" spans="1:4" ht="30">
      <c r="A103" s="156" t="s">
        <v>287</v>
      </c>
      <c r="B103" s="157" t="s">
        <v>288</v>
      </c>
      <c r="C103" s="173">
        <f>C104</f>
        <v>15</v>
      </c>
      <c r="D103" s="173">
        <f t="shared" ref="D103:D104" si="14">D104</f>
        <v>15</v>
      </c>
    </row>
    <row r="104" spans="1:4" ht="30">
      <c r="A104" s="137" t="s">
        <v>289</v>
      </c>
      <c r="B104" s="138" t="s">
        <v>290</v>
      </c>
      <c r="C104" s="174">
        <f>C105</f>
        <v>15</v>
      </c>
      <c r="D104" s="174">
        <f t="shared" si="14"/>
        <v>15</v>
      </c>
    </row>
    <row r="105" spans="1:4" ht="25.5">
      <c r="A105" s="134" t="s">
        <v>291</v>
      </c>
      <c r="B105" s="147" t="s">
        <v>120</v>
      </c>
      <c r="C105" s="127">
        <v>15</v>
      </c>
      <c r="D105" s="127">
        <f>'прилож 10'!E104</f>
        <v>15</v>
      </c>
    </row>
    <row r="106" spans="1:4" ht="31.5" customHeight="1">
      <c r="A106" s="158" t="s">
        <v>292</v>
      </c>
      <c r="B106" s="159" t="s">
        <v>293</v>
      </c>
      <c r="C106" s="133" t="e">
        <f>C107+C114+C117</f>
        <v>#REF!</v>
      </c>
      <c r="D106" s="133">
        <f>D107+D114+D117+D120</f>
        <v>14073.9</v>
      </c>
    </row>
    <row r="107" spans="1:4" ht="32.25" customHeight="1">
      <c r="A107" s="156" t="s">
        <v>294</v>
      </c>
      <c r="B107" s="157" t="s">
        <v>295</v>
      </c>
      <c r="C107" s="173" t="e">
        <f>C108</f>
        <v>#REF!</v>
      </c>
      <c r="D107" s="173">
        <f>D108</f>
        <v>10994.8</v>
      </c>
    </row>
    <row r="108" spans="1:4" ht="30">
      <c r="A108" s="137" t="s">
        <v>296</v>
      </c>
      <c r="B108" s="138" t="s">
        <v>297</v>
      </c>
      <c r="C108" s="174" t="e">
        <f>C110+#REF!</f>
        <v>#REF!</v>
      </c>
      <c r="D108" s="174">
        <f>D109+D110+D111+D112+D113</f>
        <v>10994.8</v>
      </c>
    </row>
    <row r="109" spans="1:4" ht="21" customHeight="1">
      <c r="A109" s="289" t="s">
        <v>526</v>
      </c>
      <c r="B109" s="220" t="s">
        <v>525</v>
      </c>
      <c r="C109" s="174"/>
      <c r="D109" s="174">
        <f>'прилож 10'!E182</f>
        <v>2180.6999999999998</v>
      </c>
    </row>
    <row r="110" spans="1:4" ht="18" customHeight="1">
      <c r="A110" s="134" t="s">
        <v>298</v>
      </c>
      <c r="B110" s="147" t="s">
        <v>132</v>
      </c>
      <c r="C110" s="127">
        <v>334</v>
      </c>
      <c r="D110" s="127">
        <f>'прилож 10'!E173</f>
        <v>525.1</v>
      </c>
    </row>
    <row r="111" spans="1:4" ht="17.25" customHeight="1">
      <c r="A111" s="112" t="s">
        <v>477</v>
      </c>
      <c r="B111" s="270" t="s">
        <v>476</v>
      </c>
      <c r="C111" s="207"/>
      <c r="D111" s="127">
        <f>'прилож 10'!E176</f>
        <v>0</v>
      </c>
    </row>
    <row r="112" spans="1:4" ht="17.25" customHeight="1">
      <c r="A112" s="112" t="s">
        <v>518</v>
      </c>
      <c r="B112" s="270" t="s">
        <v>516</v>
      </c>
      <c r="C112" s="207"/>
      <c r="D112" s="127">
        <f>'прилож 10'!E178</f>
        <v>0</v>
      </c>
    </row>
    <row r="113" spans="1:4" ht="30" customHeight="1">
      <c r="A113" s="112" t="s">
        <v>529</v>
      </c>
      <c r="B113" s="287" t="s">
        <v>530</v>
      </c>
      <c r="C113" s="207"/>
      <c r="D113" s="127">
        <f>'прилож 10'!E212</f>
        <v>8289</v>
      </c>
    </row>
    <row r="114" spans="1:4" ht="30">
      <c r="A114" s="166" t="s">
        <v>299</v>
      </c>
      <c r="B114" s="208" t="s">
        <v>300</v>
      </c>
      <c r="C114" s="173">
        <f>C115</f>
        <v>20</v>
      </c>
      <c r="D114" s="173">
        <f>D115</f>
        <v>83</v>
      </c>
    </row>
    <row r="115" spans="1:4" ht="29.25" customHeight="1">
      <c r="A115" s="137" t="s">
        <v>301</v>
      </c>
      <c r="B115" s="163" t="s">
        <v>302</v>
      </c>
      <c r="C115" s="174">
        <f>C116</f>
        <v>20</v>
      </c>
      <c r="D115" s="174">
        <f>D116</f>
        <v>83</v>
      </c>
    </row>
    <row r="116" spans="1:4" ht="18" customHeight="1">
      <c r="A116" s="134" t="s">
        <v>303</v>
      </c>
      <c r="B116" s="139" t="s">
        <v>193</v>
      </c>
      <c r="C116" s="127">
        <v>20</v>
      </c>
      <c r="D116" s="127">
        <f>'прилож 10'!E180</f>
        <v>83</v>
      </c>
    </row>
    <row r="117" spans="1:4" ht="15">
      <c r="A117" s="166" t="s">
        <v>304</v>
      </c>
      <c r="B117" s="157" t="s">
        <v>305</v>
      </c>
      <c r="C117" s="173">
        <f>C118</f>
        <v>409.7</v>
      </c>
      <c r="D117" s="173">
        <f t="shared" ref="D117:D118" si="15">D118</f>
        <v>596.1</v>
      </c>
    </row>
    <row r="118" spans="1:4" ht="30">
      <c r="A118" s="167" t="s">
        <v>306</v>
      </c>
      <c r="B118" s="138" t="s">
        <v>307</v>
      </c>
      <c r="C118" s="174">
        <f>C119</f>
        <v>409.7</v>
      </c>
      <c r="D118" s="174">
        <f t="shared" si="15"/>
        <v>596.1</v>
      </c>
    </row>
    <row r="119" spans="1:4" ht="16.5" customHeight="1">
      <c r="A119" s="168" t="s">
        <v>308</v>
      </c>
      <c r="B119" s="147" t="s">
        <v>131</v>
      </c>
      <c r="C119" s="127">
        <v>409.7</v>
      </c>
      <c r="D119" s="127">
        <f>'прилож 10'!E169</f>
        <v>596.1</v>
      </c>
    </row>
    <row r="120" spans="1:4" ht="30" customHeight="1">
      <c r="A120" s="224" t="s">
        <v>451</v>
      </c>
      <c r="B120" s="225" t="s">
        <v>448</v>
      </c>
      <c r="C120" s="127"/>
      <c r="D120" s="173">
        <f>D121+D123+D125</f>
        <v>2400</v>
      </c>
    </row>
    <row r="121" spans="1:4" ht="21.75" customHeight="1">
      <c r="A121" s="226" t="s">
        <v>570</v>
      </c>
      <c r="B121" s="227" t="s">
        <v>572</v>
      </c>
      <c r="C121" s="127"/>
      <c r="D121" s="173">
        <f>D122</f>
        <v>400</v>
      </c>
    </row>
    <row r="122" spans="1:4" ht="23.25" customHeight="1">
      <c r="A122" s="228" t="s">
        <v>571</v>
      </c>
      <c r="B122" s="216" t="s">
        <v>568</v>
      </c>
      <c r="C122" s="127"/>
      <c r="D122" s="173">
        <f>'прилож 10'!E199</f>
        <v>400</v>
      </c>
    </row>
    <row r="123" spans="1:4" ht="16.5" customHeight="1">
      <c r="A123" s="226" t="s">
        <v>450</v>
      </c>
      <c r="B123" s="227" t="s">
        <v>442</v>
      </c>
      <c r="C123" s="127"/>
      <c r="D123" s="127">
        <f>D124</f>
        <v>1710</v>
      </c>
    </row>
    <row r="124" spans="1:4" ht="16.5" customHeight="1">
      <c r="A124" s="228" t="s">
        <v>449</v>
      </c>
      <c r="B124" s="229" t="s">
        <v>399</v>
      </c>
      <c r="C124" s="127"/>
      <c r="D124" s="127">
        <f>'прилож 10'!E188</f>
        <v>1710</v>
      </c>
    </row>
    <row r="125" spans="1:4" ht="45.75" customHeight="1">
      <c r="A125" s="226" t="s">
        <v>544</v>
      </c>
      <c r="B125" s="227" t="s">
        <v>545</v>
      </c>
      <c r="C125" s="127"/>
      <c r="D125" s="127">
        <f>D126</f>
        <v>290</v>
      </c>
    </row>
    <row r="126" spans="1:4" ht="20.25" customHeight="1">
      <c r="A126" s="228" t="s">
        <v>546</v>
      </c>
      <c r="B126" s="255" t="s">
        <v>543</v>
      </c>
      <c r="C126" s="127"/>
      <c r="D126" s="127">
        <f>'прилож 10'!E196</f>
        <v>290</v>
      </c>
    </row>
    <row r="127" spans="1:4" ht="31.5" customHeight="1">
      <c r="A127" s="158" t="s">
        <v>309</v>
      </c>
      <c r="B127" s="169" t="s">
        <v>310</v>
      </c>
      <c r="C127" s="133" t="e">
        <f>C128+C134+C137</f>
        <v>#REF!</v>
      </c>
      <c r="D127" s="133">
        <f>D128+D134+D137</f>
        <v>15495</v>
      </c>
    </row>
    <row r="128" spans="1:4" ht="45">
      <c r="A128" s="156" t="s">
        <v>311</v>
      </c>
      <c r="B128" s="157" t="s">
        <v>312</v>
      </c>
      <c r="C128" s="173" t="e">
        <f>C129+C131</f>
        <v>#REF!</v>
      </c>
      <c r="D128" s="173">
        <f>D129+D131</f>
        <v>15382</v>
      </c>
    </row>
    <row r="129" spans="1:4" ht="28.5" customHeight="1">
      <c r="A129" s="137" t="s">
        <v>313</v>
      </c>
      <c r="B129" s="138" t="s">
        <v>314</v>
      </c>
      <c r="C129" s="174" t="e">
        <f>#REF!+#REF!+#REF!+C130</f>
        <v>#REF!</v>
      </c>
      <c r="D129" s="174">
        <f>D130</f>
        <v>7363</v>
      </c>
    </row>
    <row r="130" spans="1:4" ht="30.75" customHeight="1">
      <c r="A130" s="134" t="s">
        <v>315</v>
      </c>
      <c r="B130" s="147" t="s">
        <v>125</v>
      </c>
      <c r="C130" s="127">
        <v>4169</v>
      </c>
      <c r="D130" s="127">
        <f>'прилож 10'!E152</f>
        <v>7363</v>
      </c>
    </row>
    <row r="131" spans="1:4" ht="30" customHeight="1">
      <c r="A131" s="137" t="s">
        <v>316</v>
      </c>
      <c r="B131" s="138" t="s">
        <v>317</v>
      </c>
      <c r="C131" s="174">
        <f>C132+C133</f>
        <v>5451.6</v>
      </c>
      <c r="D131" s="174">
        <f>D132+D133</f>
        <v>8019</v>
      </c>
    </row>
    <row r="132" spans="1:4" ht="38.25">
      <c r="A132" s="134" t="s">
        <v>318</v>
      </c>
      <c r="B132" s="147" t="s">
        <v>183</v>
      </c>
      <c r="C132" s="127">
        <v>5397</v>
      </c>
      <c r="D132" s="127">
        <f>'прилож 10'!E148</f>
        <v>7938.8</v>
      </c>
    </row>
    <row r="133" spans="1:4" ht="40.5" customHeight="1">
      <c r="A133" s="134" t="s">
        <v>597</v>
      </c>
      <c r="B133" s="150" t="s">
        <v>372</v>
      </c>
      <c r="C133" s="127">
        <v>54.6</v>
      </c>
      <c r="D133" s="127">
        <f>'прилож 10'!E150</f>
        <v>80.2</v>
      </c>
    </row>
    <row r="134" spans="1:4" ht="30">
      <c r="A134" s="156" t="s">
        <v>319</v>
      </c>
      <c r="B134" s="157" t="s">
        <v>320</v>
      </c>
      <c r="C134" s="173">
        <f>C135</f>
        <v>5</v>
      </c>
      <c r="D134" s="173">
        <f t="shared" ref="D134:D135" si="16">D135</f>
        <v>5</v>
      </c>
    </row>
    <row r="135" spans="1:4" ht="17.25" customHeight="1">
      <c r="A135" s="137" t="s">
        <v>321</v>
      </c>
      <c r="B135" s="138" t="s">
        <v>322</v>
      </c>
      <c r="C135" s="174">
        <f>C136</f>
        <v>5</v>
      </c>
      <c r="D135" s="174">
        <f t="shared" si="16"/>
        <v>5</v>
      </c>
    </row>
    <row r="136" spans="1:4" ht="25.5">
      <c r="A136" s="170" t="s">
        <v>323</v>
      </c>
      <c r="B136" s="150" t="s">
        <v>592</v>
      </c>
      <c r="C136" s="127">
        <v>5</v>
      </c>
      <c r="D136" s="127">
        <f>'прилож 10'!E154</f>
        <v>5</v>
      </c>
    </row>
    <row r="137" spans="1:4" ht="45">
      <c r="A137" s="156" t="s">
        <v>324</v>
      </c>
      <c r="B137" s="157" t="s">
        <v>325</v>
      </c>
      <c r="C137" s="173" t="e">
        <f>C138</f>
        <v>#REF!</v>
      </c>
      <c r="D137" s="173">
        <f t="shared" ref="D137" si="17">D138</f>
        <v>108</v>
      </c>
    </row>
    <row r="138" spans="1:4" ht="30.75" customHeight="1">
      <c r="A138" s="137" t="s">
        <v>326</v>
      </c>
      <c r="B138" s="138" t="s">
        <v>327</v>
      </c>
      <c r="C138" s="174" t="e">
        <f>C139+#REF!</f>
        <v>#REF!</v>
      </c>
      <c r="D138" s="174">
        <f>D139</f>
        <v>108</v>
      </c>
    </row>
    <row r="139" spans="1:4" ht="15.75" customHeight="1">
      <c r="A139" s="134" t="s">
        <v>427</v>
      </c>
      <c r="B139" s="176" t="s">
        <v>425</v>
      </c>
      <c r="C139" s="127">
        <v>10</v>
      </c>
      <c r="D139" s="127">
        <f>'прилож 10'!E144</f>
        <v>108</v>
      </c>
    </row>
    <row r="140" spans="1:4" ht="57">
      <c r="A140" s="158" t="s">
        <v>328</v>
      </c>
      <c r="B140" s="169" t="s">
        <v>329</v>
      </c>
      <c r="C140" s="133" t="e">
        <f>C141+C151+C155+C166</f>
        <v>#REF!</v>
      </c>
      <c r="D140" s="133">
        <f>D141+D151+D155+D166</f>
        <v>35283.4</v>
      </c>
    </row>
    <row r="141" spans="1:4" ht="30" customHeight="1">
      <c r="A141" s="156" t="s">
        <v>330</v>
      </c>
      <c r="B141" s="157" t="s">
        <v>331</v>
      </c>
      <c r="C141" s="173">
        <f>C142</f>
        <v>15696.9</v>
      </c>
      <c r="D141" s="173">
        <f t="shared" ref="D141" si="18">D142</f>
        <v>30048.5</v>
      </c>
    </row>
    <row r="142" spans="1:4" ht="30">
      <c r="A142" s="137" t="s">
        <v>332</v>
      </c>
      <c r="B142" s="138" t="s">
        <v>333</v>
      </c>
      <c r="C142" s="174">
        <f>C143+C145+C146+C149</f>
        <v>15696.9</v>
      </c>
      <c r="D142" s="174">
        <f>D143+D144+D145+D146+D147+D148+D149+D150</f>
        <v>30048.5</v>
      </c>
    </row>
    <row r="143" spans="1:4" ht="21" customHeight="1">
      <c r="A143" s="134" t="s">
        <v>334</v>
      </c>
      <c r="B143" s="147" t="s">
        <v>431</v>
      </c>
      <c r="C143" s="127">
        <v>15284.9</v>
      </c>
      <c r="D143" s="127">
        <f>'прилож 10'!E20+'прилож 10'!E30+'прилож 10'!E52</f>
        <v>27735.9</v>
      </c>
    </row>
    <row r="144" spans="1:4" ht="30" customHeight="1">
      <c r="A144" s="134" t="s">
        <v>435</v>
      </c>
      <c r="B144" s="147" t="s">
        <v>433</v>
      </c>
      <c r="C144" s="127"/>
      <c r="D144" s="127">
        <f>'прилож 10'!E40</f>
        <v>1231</v>
      </c>
    </row>
    <row r="145" spans="1:4" ht="25.5">
      <c r="A145" s="134" t="s">
        <v>335</v>
      </c>
      <c r="B145" s="147" t="s">
        <v>116</v>
      </c>
      <c r="C145" s="127">
        <v>300</v>
      </c>
      <c r="D145" s="127">
        <f>'прилож 10'!E100</f>
        <v>100</v>
      </c>
    </row>
    <row r="146" spans="1:4" ht="25.5">
      <c r="A146" s="134" t="s">
        <v>336</v>
      </c>
      <c r="B146" s="147" t="s">
        <v>127</v>
      </c>
      <c r="C146" s="127">
        <v>74</v>
      </c>
      <c r="D146" s="127">
        <f>'прилож 10'!E161</f>
        <v>0</v>
      </c>
    </row>
    <row r="147" spans="1:4" hidden="1">
      <c r="A147" s="134" t="s">
        <v>460</v>
      </c>
      <c r="B147" s="147" t="s">
        <v>457</v>
      </c>
      <c r="C147" s="127"/>
      <c r="D147" s="127">
        <f>'прилож 10'!E69</f>
        <v>0</v>
      </c>
    </row>
    <row r="148" spans="1:4" ht="38.25">
      <c r="A148" s="134" t="s">
        <v>552</v>
      </c>
      <c r="B148" s="201" t="s">
        <v>550</v>
      </c>
      <c r="C148" s="127"/>
      <c r="D148" s="127">
        <f>'прилож 10'!E71</f>
        <v>627.6</v>
      </c>
    </row>
    <row r="149" spans="1:4" ht="30" customHeight="1">
      <c r="A149" s="134" t="s">
        <v>337</v>
      </c>
      <c r="B149" s="147" t="s">
        <v>108</v>
      </c>
      <c r="C149" s="127">
        <v>38</v>
      </c>
      <c r="D149" s="127">
        <f>'прилож 10'!E91</f>
        <v>54</v>
      </c>
    </row>
    <row r="150" spans="1:4" ht="54" customHeight="1">
      <c r="A150" s="134" t="s">
        <v>563</v>
      </c>
      <c r="B150" s="297" t="s">
        <v>561</v>
      </c>
      <c r="C150" s="127"/>
      <c r="D150" s="127">
        <f>'прилож 10'!E43+'прилож 10'!E60</f>
        <v>300</v>
      </c>
    </row>
    <row r="151" spans="1:4" ht="30">
      <c r="A151" s="156" t="s">
        <v>338</v>
      </c>
      <c r="B151" s="157" t="s">
        <v>339</v>
      </c>
      <c r="C151" s="173">
        <f>C152</f>
        <v>18</v>
      </c>
      <c r="D151" s="173">
        <f t="shared" ref="D151" si="19">D152</f>
        <v>11</v>
      </c>
    </row>
    <row r="152" spans="1:4" ht="30">
      <c r="A152" s="137" t="s">
        <v>340</v>
      </c>
      <c r="B152" s="138" t="s">
        <v>341</v>
      </c>
      <c r="C152" s="174">
        <f>C153+C154</f>
        <v>18</v>
      </c>
      <c r="D152" s="174">
        <f t="shared" ref="D152" si="20">D153+D154</f>
        <v>11</v>
      </c>
    </row>
    <row r="153" spans="1:4" ht="26.25" customHeight="1">
      <c r="A153" s="134" t="s">
        <v>342</v>
      </c>
      <c r="B153" s="147" t="s">
        <v>118</v>
      </c>
      <c r="C153" s="127">
        <v>10</v>
      </c>
      <c r="D153" s="127">
        <f>'прилож 10'!E102</f>
        <v>10</v>
      </c>
    </row>
    <row r="154" spans="1:4" ht="30" customHeight="1">
      <c r="A154" s="134" t="s">
        <v>343</v>
      </c>
      <c r="B154" s="147" t="s">
        <v>110</v>
      </c>
      <c r="C154" s="127">
        <v>8</v>
      </c>
      <c r="D154" s="127">
        <f>'прилож 10'!E95</f>
        <v>1</v>
      </c>
    </row>
    <row r="155" spans="1:4" ht="27.75" customHeight="1">
      <c r="A155" s="156" t="s">
        <v>344</v>
      </c>
      <c r="B155" s="157" t="s">
        <v>345</v>
      </c>
      <c r="C155" s="173" t="e">
        <f>C156+#REF!</f>
        <v>#REF!</v>
      </c>
      <c r="D155" s="173">
        <f t="shared" ref="D155" si="21">D156</f>
        <v>3649.6</v>
      </c>
    </row>
    <row r="156" spans="1:4" ht="30">
      <c r="A156" s="137" t="s">
        <v>346</v>
      </c>
      <c r="B156" s="138" t="s">
        <v>347</v>
      </c>
      <c r="C156" s="174" t="e">
        <f>#REF!+C157+C158+C160</f>
        <v>#REF!</v>
      </c>
      <c r="D156" s="174">
        <f>D157+D158+D159+D160+D161+D162+D163+D164+D165</f>
        <v>3649.6</v>
      </c>
    </row>
    <row r="157" spans="1:4" ht="25.5">
      <c r="A157" s="134" t="s">
        <v>348</v>
      </c>
      <c r="B157" s="147" t="s">
        <v>173</v>
      </c>
      <c r="C157" s="127">
        <v>98</v>
      </c>
      <c r="D157" s="127">
        <f>'прилож 10'!E343</f>
        <v>100</v>
      </c>
    </row>
    <row r="158" spans="1:4" ht="25.5">
      <c r="A158" s="134" t="s">
        <v>381</v>
      </c>
      <c r="B158" s="150" t="s">
        <v>380</v>
      </c>
      <c r="C158" s="127">
        <v>47</v>
      </c>
      <c r="D158" s="127">
        <f>'прилож 10'!E345</f>
        <v>2094</v>
      </c>
    </row>
    <row r="159" spans="1:4" ht="25.5">
      <c r="A159" s="134" t="s">
        <v>513</v>
      </c>
      <c r="B159" s="150" t="s">
        <v>512</v>
      </c>
      <c r="C159" s="127"/>
      <c r="D159" s="127">
        <f>'прилож 10'!E347</f>
        <v>21.1</v>
      </c>
    </row>
    <row r="160" spans="1:4" ht="38.25">
      <c r="A160" s="134" t="s">
        <v>349</v>
      </c>
      <c r="B160" s="147" t="s">
        <v>175</v>
      </c>
      <c r="C160" s="127">
        <v>594</v>
      </c>
      <c r="D160" s="127">
        <f>'прилож 10'!E351</f>
        <v>942</v>
      </c>
    </row>
    <row r="161" spans="1:4">
      <c r="A161" s="112" t="s">
        <v>410</v>
      </c>
      <c r="B161" s="220" t="s">
        <v>404</v>
      </c>
      <c r="C161" s="127"/>
      <c r="D161" s="127">
        <f>'прилож 10'!E138</f>
        <v>120</v>
      </c>
    </row>
    <row r="162" spans="1:4" ht="39" hidden="1" customHeight="1">
      <c r="A162" s="134" t="s">
        <v>446</v>
      </c>
      <c r="B162" s="147" t="s">
        <v>422</v>
      </c>
      <c r="C162" s="127"/>
      <c r="D162" s="127">
        <f>'прилож 10'!E190</f>
        <v>0</v>
      </c>
    </row>
    <row r="163" spans="1:4" ht="39" customHeight="1">
      <c r="A163" s="134" t="s">
        <v>493</v>
      </c>
      <c r="B163" s="147" t="s">
        <v>492</v>
      </c>
      <c r="C163" s="127"/>
      <c r="D163" s="127">
        <f>'прилож 10'!E192</f>
        <v>49</v>
      </c>
    </row>
    <row r="164" spans="1:4" ht="39" customHeight="1">
      <c r="A164" s="134" t="s">
        <v>452</v>
      </c>
      <c r="B164" s="147" t="s">
        <v>423</v>
      </c>
      <c r="C164" s="127"/>
      <c r="D164" s="127">
        <f>'прилож 10'!E194</f>
        <v>255</v>
      </c>
    </row>
    <row r="165" spans="1:4" ht="27" customHeight="1">
      <c r="A165" s="134" t="s">
        <v>523</v>
      </c>
      <c r="B165" s="287" t="s">
        <v>521</v>
      </c>
      <c r="C165" s="127"/>
      <c r="D165" s="127">
        <f>'прилож 10'!E210</f>
        <v>68.5</v>
      </c>
    </row>
    <row r="166" spans="1:4" ht="30.75" customHeight="1">
      <c r="A166" s="156" t="s">
        <v>350</v>
      </c>
      <c r="B166" s="157" t="s">
        <v>351</v>
      </c>
      <c r="C166" s="173" t="e">
        <f>C167+#REF!</f>
        <v>#REF!</v>
      </c>
      <c r="D166" s="173">
        <f>D167+D170</f>
        <v>1574.3000000000002</v>
      </c>
    </row>
    <row r="167" spans="1:4" ht="30">
      <c r="A167" s="137" t="s">
        <v>352</v>
      </c>
      <c r="B167" s="138" t="s">
        <v>353</v>
      </c>
      <c r="C167" s="174" t="e">
        <f>C168+#REF!</f>
        <v>#REF!</v>
      </c>
      <c r="D167" s="174">
        <f>D168+D169</f>
        <v>931</v>
      </c>
    </row>
    <row r="168" spans="1:4" ht="17.25" customHeight="1">
      <c r="A168" s="134" t="s">
        <v>354</v>
      </c>
      <c r="B168" s="147" t="s">
        <v>136</v>
      </c>
      <c r="C168" s="127">
        <v>528</v>
      </c>
      <c r="D168" s="127">
        <f>'прилож 10'!E307</f>
        <v>921</v>
      </c>
    </row>
    <row r="169" spans="1:4" ht="28.5" customHeight="1">
      <c r="A169" s="134" t="s">
        <v>590</v>
      </c>
      <c r="B169" s="150" t="s">
        <v>586</v>
      </c>
      <c r="C169" s="127"/>
      <c r="D169" s="127">
        <f>'прилож 10'!E312</f>
        <v>10</v>
      </c>
    </row>
    <row r="170" spans="1:4" ht="30" customHeight="1">
      <c r="A170" s="137" t="s">
        <v>355</v>
      </c>
      <c r="B170" s="138" t="s">
        <v>356</v>
      </c>
      <c r="C170" s="127"/>
      <c r="D170" s="127">
        <f>D171+D172+D173+D174</f>
        <v>643.30000000000007</v>
      </c>
    </row>
    <row r="171" spans="1:4" ht="37.5" customHeight="1">
      <c r="A171" s="134" t="s">
        <v>357</v>
      </c>
      <c r="B171" s="147" t="s">
        <v>138</v>
      </c>
      <c r="C171" s="127">
        <v>38.4</v>
      </c>
      <c r="D171" s="127">
        <f>'прилож 10'!E309</f>
        <v>57.6</v>
      </c>
    </row>
    <row r="172" spans="1:4" ht="25.5">
      <c r="A172" s="134" t="s">
        <v>358</v>
      </c>
      <c r="B172" s="147" t="s">
        <v>146</v>
      </c>
      <c r="C172" s="127">
        <v>358.7</v>
      </c>
      <c r="D172" s="127">
        <f>'прилож 10'!E121</f>
        <v>517</v>
      </c>
    </row>
    <row r="173" spans="1:4" ht="25.5">
      <c r="A173" s="134" t="s">
        <v>378</v>
      </c>
      <c r="B173" s="147" t="s">
        <v>376</v>
      </c>
      <c r="C173" s="127">
        <v>2</v>
      </c>
      <c r="D173" s="127">
        <f>'прилож 10'!E48</f>
        <v>0.7</v>
      </c>
    </row>
    <row r="174" spans="1:4" ht="36">
      <c r="A174" s="134" t="s">
        <v>583</v>
      </c>
      <c r="B174" s="200" t="s">
        <v>582</v>
      </c>
      <c r="C174" s="127"/>
      <c r="D174" s="127">
        <f>'прилож 10'!E140</f>
        <v>68</v>
      </c>
    </row>
    <row r="175" spans="1:4" ht="15">
      <c r="A175" s="134"/>
      <c r="B175" s="169" t="s">
        <v>359</v>
      </c>
      <c r="C175" s="140">
        <f>C176+C177+C179+C180</f>
        <v>267.10000000000002</v>
      </c>
      <c r="D175" s="199">
        <f>D176+D177+D178+D179+D180</f>
        <v>2187.1</v>
      </c>
    </row>
    <row r="176" spans="1:4" ht="25.5">
      <c r="A176" s="134" t="s">
        <v>360</v>
      </c>
      <c r="B176" s="139" t="s">
        <v>105</v>
      </c>
      <c r="C176" s="127">
        <v>156.1</v>
      </c>
      <c r="D176" s="127">
        <f>'прилож 10'!E77+'прилож 10'!E184+'прилож 10'!E112+'прилож 10'!E314</f>
        <v>122.69999999999999</v>
      </c>
    </row>
    <row r="177" spans="1:4" ht="25.5">
      <c r="A177" s="134" t="s">
        <v>382</v>
      </c>
      <c r="B177" s="84" t="s">
        <v>143</v>
      </c>
      <c r="C177" s="127">
        <v>61</v>
      </c>
      <c r="D177" s="127">
        <f>'прилож 10'!E75</f>
        <v>0</v>
      </c>
    </row>
    <row r="178" spans="1:4">
      <c r="A178" s="134" t="s">
        <v>557</v>
      </c>
      <c r="B178" s="84" t="s">
        <v>556</v>
      </c>
      <c r="C178" s="127"/>
      <c r="D178" s="127">
        <f>'прилож 10'!E337+'прилож 10'!E200+'прилож 10'!E316+'прилож 10'!E116</f>
        <v>2014.4</v>
      </c>
    </row>
    <row r="179" spans="1:4" hidden="1">
      <c r="A179" s="134" t="s">
        <v>388</v>
      </c>
      <c r="B179" s="84" t="s">
        <v>387</v>
      </c>
      <c r="C179" s="127">
        <v>0</v>
      </c>
      <c r="D179" s="127">
        <f>'прилож 10'!E63</f>
        <v>0</v>
      </c>
    </row>
    <row r="180" spans="1:4" ht="14.25" customHeight="1">
      <c r="A180" s="134" t="s">
        <v>361</v>
      </c>
      <c r="B180" s="139" t="s">
        <v>103</v>
      </c>
      <c r="C180" s="152">
        <v>50</v>
      </c>
      <c r="D180" s="152">
        <f>'прилож 10'!E26</f>
        <v>50</v>
      </c>
    </row>
    <row r="181" spans="1:4">
      <c r="A181" s="134"/>
      <c r="B181" s="139"/>
      <c r="C181" s="152"/>
      <c r="D181" s="198"/>
    </row>
    <row r="182" spans="1:4" ht="15.75">
      <c r="A182" s="250"/>
      <c r="B182" s="268" t="s">
        <v>362</v>
      </c>
      <c r="C182" s="179" t="e">
        <f>C15+C62+C75+C83+C106+C127+C140+C175</f>
        <v>#REF!</v>
      </c>
      <c r="D182" s="267">
        <f>D15+D62+D75+D83+D106+D127+D140+D175</f>
        <v>175826.9</v>
      </c>
    </row>
    <row r="183" spans="1:4" hidden="1">
      <c r="A183" s="251"/>
      <c r="B183" s="135"/>
      <c r="D183">
        <v>478799</v>
      </c>
    </row>
    <row r="184" spans="1:4" hidden="1">
      <c r="A184" s="251"/>
      <c r="B184" s="135"/>
      <c r="D184">
        <f t="shared" ref="D184" si="22">D182-D183</f>
        <v>-302972.09999999998</v>
      </c>
    </row>
    <row r="185" spans="1:4" hidden="1">
      <c r="A185" s="251"/>
      <c r="B185" s="135"/>
      <c r="D185">
        <v>147016</v>
      </c>
    </row>
    <row r="186" spans="1:4" hidden="1">
      <c r="D186">
        <f>D182-D185</f>
        <v>28810.899999999994</v>
      </c>
    </row>
  </sheetData>
  <mergeCells count="2">
    <mergeCell ref="A1:B1"/>
    <mergeCell ref="A11:B12"/>
  </mergeCells>
  <phoneticPr fontId="76" type="noConversion"/>
  <pageMargins left="0.78740157480314965" right="0.43307086614173229" top="0.51181102362204722" bottom="0.51181102362204722" header="0.51181102362204722" footer="0.23622047244094491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 8</vt:lpstr>
      <vt:lpstr>прилож 10</vt:lpstr>
      <vt:lpstr>прилож 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</cp:lastModifiedBy>
  <cp:lastPrinted>2022-12-22T11:13:32Z</cp:lastPrinted>
  <dcterms:created xsi:type="dcterms:W3CDTF">2005-01-05T12:26:20Z</dcterms:created>
  <dcterms:modified xsi:type="dcterms:W3CDTF">2023-12-24T10:09:57Z</dcterms:modified>
</cp:coreProperties>
</file>