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440" windowHeight="12435"/>
  </bookViews>
  <sheets>
    <sheet name="прилож 2" sheetId="6" r:id="rId1"/>
    <sheet name="прилож 3" sheetId="4" r:id="rId2"/>
    <sheet name="прилож 4" sheetId="7" r:id="rId3"/>
  </sheets>
  <calcPr calcId="124519"/>
</workbook>
</file>

<file path=xl/calcChain.xml><?xml version="1.0" encoding="utf-8"?>
<calcChain xmlns="http://schemas.openxmlformats.org/spreadsheetml/2006/main">
  <c r="D153" i="7"/>
  <c r="D155"/>
  <c r="E249" i="4"/>
  <c r="E257"/>
  <c r="E258"/>
  <c r="E259"/>
  <c r="E138" i="6"/>
  <c r="E166" i="4"/>
  <c r="E165" s="1"/>
  <c r="D126" i="7" s="1"/>
  <c r="D125" s="1"/>
  <c r="E121" i="6" l="1"/>
  <c r="E164" i="4"/>
  <c r="E163" s="1"/>
  <c r="D118" i="7" s="1"/>
  <c r="E119" i="6"/>
  <c r="E151" i="4"/>
  <c r="E150" s="1"/>
  <c r="D116" i="7" s="1"/>
  <c r="E104" i="6"/>
  <c r="E153" i="4"/>
  <c r="E106" i="6"/>
  <c r="E123" i="4"/>
  <c r="E122" s="1"/>
  <c r="D71" i="7" s="1"/>
  <c r="E86" i="6"/>
  <c r="E100" i="4"/>
  <c r="E99" s="1"/>
  <c r="D140" i="7" s="1"/>
  <c r="E32" i="4"/>
  <c r="E68" i="6"/>
  <c r="E13" s="1"/>
  <c r="E22"/>
  <c r="E162" i="4" l="1"/>
  <c r="E161" s="1"/>
  <c r="D117" i="7" s="1"/>
  <c r="E117" i="6"/>
  <c r="E18"/>
  <c r="E19" i="4" l="1"/>
  <c r="E18" s="1"/>
  <c r="E17" s="1"/>
  <c r="E23"/>
  <c r="E22" s="1"/>
  <c r="E21" s="1"/>
  <c r="E27"/>
  <c r="E28"/>
  <c r="E29"/>
  <c r="E31"/>
  <c r="E30" s="1"/>
  <c r="E36"/>
  <c r="E35" s="1"/>
  <c r="E34" s="1"/>
  <c r="E40"/>
  <c r="E41"/>
  <c r="E42"/>
  <c r="E46"/>
  <c r="E45" s="1"/>
  <c r="E48"/>
  <c r="E47" s="1"/>
  <c r="E52"/>
  <c r="E53"/>
  <c r="E55"/>
  <c r="E56"/>
  <c r="E58"/>
  <c r="E57" s="1"/>
  <c r="E60"/>
  <c r="E59" s="1"/>
  <c r="E62"/>
  <c r="E61" s="1"/>
  <c r="E64"/>
  <c r="E63" s="1"/>
  <c r="E66"/>
  <c r="E65" s="1"/>
  <c r="E68"/>
  <c r="E67" s="1"/>
  <c r="E70"/>
  <c r="E69" s="1"/>
  <c r="E74"/>
  <c r="E75"/>
  <c r="E80"/>
  <c r="E79" s="1"/>
  <c r="E82"/>
  <c r="E81" s="1"/>
  <c r="E85"/>
  <c r="E84" s="1"/>
  <c r="E83" s="1"/>
  <c r="E90"/>
  <c r="E89" s="1"/>
  <c r="E92"/>
  <c r="E91" s="1"/>
  <c r="E94"/>
  <c r="E93" s="1"/>
  <c r="E98"/>
  <c r="E97" s="1"/>
  <c r="E96" s="1"/>
  <c r="E104"/>
  <c r="E103" s="1"/>
  <c r="E106"/>
  <c r="E105" s="1"/>
  <c r="E108"/>
  <c r="E107" s="1"/>
  <c r="E110"/>
  <c r="E109" s="1"/>
  <c r="E115"/>
  <c r="E114" s="1"/>
  <c r="E117"/>
  <c r="E116" s="1"/>
  <c r="E119"/>
  <c r="E118" s="1"/>
  <c r="E121"/>
  <c r="E120" s="1"/>
  <c r="E129"/>
  <c r="E128" s="1"/>
  <c r="E127" s="1"/>
  <c r="E133"/>
  <c r="E132" s="1"/>
  <c r="E135"/>
  <c r="E134" s="1"/>
  <c r="E137"/>
  <c r="E136" s="1"/>
  <c r="E139"/>
  <c r="E138" s="1"/>
  <c r="E143"/>
  <c r="E142" s="1"/>
  <c r="E145"/>
  <c r="E144" s="1"/>
  <c r="E147"/>
  <c r="E146" s="1"/>
  <c r="E149"/>
  <c r="E148" s="1"/>
  <c r="E154"/>
  <c r="E152" s="1"/>
  <c r="E156"/>
  <c r="E155" s="1"/>
  <c r="E158"/>
  <c r="E157" s="1"/>
  <c r="E160"/>
  <c r="E159" s="1"/>
  <c r="E171"/>
  <c r="E170" s="1"/>
  <c r="E173"/>
  <c r="E172" s="1"/>
  <c r="E175"/>
  <c r="E174" s="1"/>
  <c r="E181"/>
  <c r="E180" s="1"/>
  <c r="E183"/>
  <c r="E182" s="1"/>
  <c r="E185"/>
  <c r="E184" s="1"/>
  <c r="E187"/>
  <c r="E186" s="1"/>
  <c r="E189"/>
  <c r="E188" s="1"/>
  <c r="E193"/>
  <c r="E192" s="1"/>
  <c r="E195"/>
  <c r="E194" s="1"/>
  <c r="E197"/>
  <c r="E198"/>
  <c r="E200"/>
  <c r="E199" s="1"/>
  <c r="E202"/>
  <c r="E201" s="1"/>
  <c r="E204"/>
  <c r="E203" s="1"/>
  <c r="E206"/>
  <c r="E205" s="1"/>
  <c r="E208"/>
  <c r="E207" s="1"/>
  <c r="E210"/>
  <c r="E209" s="1"/>
  <c r="E212"/>
  <c r="E211" s="1"/>
  <c r="E216"/>
  <c r="E215" s="1"/>
  <c r="E218"/>
  <c r="E217" s="1"/>
  <c r="E220"/>
  <c r="E219" s="1"/>
  <c r="E222"/>
  <c r="E221" s="1"/>
  <c r="E224"/>
  <c r="E223" s="1"/>
  <c r="E228"/>
  <c r="E229"/>
  <c r="E231"/>
  <c r="E230" s="1"/>
  <c r="E233"/>
  <c r="E232" s="1"/>
  <c r="E239"/>
  <c r="E238" s="1"/>
  <c r="E241"/>
  <c r="E240" s="1"/>
  <c r="E243"/>
  <c r="E242" s="1"/>
  <c r="E245"/>
  <c r="E244" s="1"/>
  <c r="E247"/>
  <c r="E246" s="1"/>
  <c r="E253"/>
  <c r="E252" s="1"/>
  <c r="E255"/>
  <c r="E254" s="1"/>
  <c r="E263"/>
  <c r="E262" s="1"/>
  <c r="E265"/>
  <c r="E264" s="1"/>
  <c r="E270"/>
  <c r="E269" s="1"/>
  <c r="E272"/>
  <c r="E271" s="1"/>
  <c r="E275"/>
  <c r="E276"/>
  <c r="E278"/>
  <c r="E277" s="1"/>
  <c r="E141" l="1"/>
  <c r="E113"/>
  <c r="E26"/>
  <c r="E131"/>
  <c r="E78"/>
  <c r="E214"/>
  <c r="E237"/>
  <c r="E235" s="1"/>
  <c r="E73"/>
  <c r="E72" s="1"/>
  <c r="E227"/>
  <c r="E226" s="1"/>
  <c r="E274"/>
  <c r="E273" s="1"/>
  <c r="E196"/>
  <c r="E191" s="1"/>
  <c r="E112"/>
  <c r="E102"/>
  <c r="E88"/>
  <c r="E54"/>
  <c r="E25"/>
  <c r="E44"/>
  <c r="E39"/>
  <c r="E38" s="1"/>
  <c r="E261"/>
  <c r="E179"/>
  <c r="E169"/>
  <c r="E168" s="1"/>
  <c r="E51"/>
  <c r="E50" s="1"/>
  <c r="E268"/>
  <c r="E77"/>
  <c r="E251"/>
  <c r="E15" l="1"/>
  <c r="E87"/>
  <c r="E267"/>
  <c r="E125"/>
  <c r="E177"/>
  <c r="E125" i="6"/>
  <c r="D99" i="7" l="1"/>
  <c r="D115"/>
  <c r="D111"/>
  <c r="D70"/>
  <c r="D108"/>
  <c r="D79"/>
  <c r="D105"/>
  <c r="D106"/>
  <c r="E115" i="6"/>
  <c r="D107" i="7" l="1"/>
  <c r="E58" i="6"/>
  <c r="E113"/>
  <c r="E111"/>
  <c r="E109"/>
  <c r="E102"/>
  <c r="E84"/>
  <c r="E96"/>
  <c r="E66"/>
  <c r="E70"/>
  <c r="E55"/>
  <c r="D53" i="7" l="1"/>
  <c r="D55"/>
  <c r="D49"/>
  <c r="D157"/>
  <c r="D154"/>
  <c r="D65"/>
  <c r="D64" s="1"/>
  <c r="D60"/>
  <c r="D63"/>
  <c r="D37"/>
  <c r="D36" s="1"/>
  <c r="D26"/>
  <c r="D35"/>
  <c r="D34"/>
  <c r="D40"/>
  <c r="D39"/>
  <c r="D42"/>
  <c r="D41" s="1"/>
  <c r="D32"/>
  <c r="D30"/>
  <c r="D29"/>
  <c r="D25"/>
  <c r="D28"/>
  <c r="D24"/>
  <c r="D23"/>
  <c r="D21"/>
  <c r="D20"/>
  <c r="D19"/>
  <c r="D17"/>
  <c r="D98"/>
  <c r="D114"/>
  <c r="D102"/>
  <c r="D101" s="1"/>
  <c r="D100" s="1"/>
  <c r="D97"/>
  <c r="D121"/>
  <c r="D120" s="1"/>
  <c r="D119" s="1"/>
  <c r="D74"/>
  <c r="D73" s="1"/>
  <c r="D136"/>
  <c r="D135" s="1"/>
  <c r="D134" s="1"/>
  <c r="D130"/>
  <c r="D129" s="1"/>
  <c r="D132"/>
  <c r="D160"/>
  <c r="D110"/>
  <c r="D92"/>
  <c r="D91" s="1"/>
  <c r="D90" s="1"/>
  <c r="D86"/>
  <c r="D85"/>
  <c r="D84"/>
  <c r="D89"/>
  <c r="D88" s="1"/>
  <c r="D87" s="1"/>
  <c r="D150"/>
  <c r="D146"/>
  <c r="D151"/>
  <c r="D162"/>
  <c r="D145"/>
  <c r="E211" i="6"/>
  <c r="E207"/>
  <c r="D38" i="7" l="1"/>
  <c r="D83"/>
  <c r="D113"/>
  <c r="D112"/>
  <c r="D109"/>
  <c r="D104" s="1"/>
  <c r="D82"/>
  <c r="D69"/>
  <c r="D68" s="1"/>
  <c r="D124"/>
  <c r="D123" s="1"/>
  <c r="D122" s="1"/>
  <c r="D149"/>
  <c r="D148" s="1"/>
  <c r="D33"/>
  <c r="D78"/>
  <c r="D77" s="1"/>
  <c r="D48"/>
  <c r="D47" s="1"/>
  <c r="D46" s="1"/>
  <c r="D52"/>
  <c r="D139"/>
  <c r="D163"/>
  <c r="D72"/>
  <c r="D18"/>
  <c r="D96"/>
  <c r="D95" s="1"/>
  <c r="D59"/>
  <c r="D58" s="1"/>
  <c r="D159"/>
  <c r="D158"/>
  <c r="D16"/>
  <c r="D31"/>
  <c r="D133"/>
  <c r="D131" s="1"/>
  <c r="D128" s="1"/>
  <c r="D62"/>
  <c r="D61" s="1"/>
  <c r="D54"/>
  <c r="D147"/>
  <c r="D164"/>
  <c r="D138" l="1"/>
  <c r="D137" s="1"/>
  <c r="D127" s="1"/>
  <c r="D156"/>
  <c r="D152" s="1"/>
  <c r="D94"/>
  <c r="D144"/>
  <c r="D103"/>
  <c r="D67"/>
  <c r="D66" s="1"/>
  <c r="D57"/>
  <c r="D56" s="1"/>
  <c r="D161"/>
  <c r="D51"/>
  <c r="D50" s="1"/>
  <c r="D15"/>
  <c r="D81"/>
  <c r="D80" s="1"/>
  <c r="D27"/>
  <c r="D22" s="1"/>
  <c r="D45"/>
  <c r="D44" s="1"/>
  <c r="D43" s="1"/>
  <c r="D76" l="1"/>
  <c r="D75" s="1"/>
  <c r="D143"/>
  <c r="D142" s="1"/>
  <c r="D141" s="1"/>
  <c r="D93"/>
  <c r="E280" i="4"/>
  <c r="E283" s="1"/>
  <c r="D14" i="7"/>
  <c r="D13" s="1"/>
  <c r="D166" l="1"/>
  <c r="D168" s="1"/>
  <c r="E40" i="6"/>
  <c r="E215"/>
  <c r="E213"/>
  <c r="E209"/>
  <c r="E205"/>
  <c r="E203"/>
  <c r="E201"/>
  <c r="E199"/>
  <c r="E197"/>
  <c r="E195"/>
  <c r="E193"/>
  <c r="E191"/>
  <c r="E189"/>
  <c r="E187"/>
  <c r="E185"/>
  <c r="E183"/>
  <c r="E181"/>
  <c r="E179"/>
  <c r="E177"/>
  <c r="E175"/>
  <c r="E173"/>
  <c r="E171"/>
  <c r="E169"/>
  <c r="E167"/>
  <c r="E165"/>
  <c r="E163"/>
  <c r="E161"/>
  <c r="E127"/>
  <c r="E100"/>
  <c r="E159"/>
  <c r="E64"/>
  <c r="E157"/>
  <c r="E153"/>
  <c r="E149"/>
  <c r="E147"/>
  <c r="E145"/>
  <c r="E142"/>
  <c r="E140"/>
  <c r="E136"/>
  <c r="E134"/>
  <c r="E131"/>
  <c r="E129"/>
  <c r="E123"/>
  <c r="E98"/>
  <c r="E94"/>
  <c r="E92"/>
  <c r="E90"/>
  <c r="E88"/>
  <c r="E82"/>
  <c r="E80"/>
  <c r="E78"/>
  <c r="E76"/>
  <c r="E74"/>
  <c r="E72"/>
  <c r="E62"/>
  <c r="E60"/>
  <c r="E53"/>
  <c r="E51"/>
  <c r="E49"/>
  <c r="E47"/>
  <c r="E45"/>
  <c r="E43"/>
  <c r="E38"/>
  <c r="E35"/>
  <c r="E33"/>
  <c r="E31"/>
  <c r="E27"/>
  <c r="E25"/>
  <c r="E16"/>
  <c r="E14"/>
  <c r="E152" l="1"/>
  <c r="E218" s="1"/>
  <c r="E220" s="1"/>
  <c r="C153" i="7" l="1"/>
  <c r="C135"/>
  <c r="C134" s="1"/>
  <c r="C129"/>
  <c r="C120"/>
  <c r="C119" s="1"/>
  <c r="C101"/>
  <c r="C100" s="1"/>
  <c r="C95"/>
  <c r="C94" s="1"/>
  <c r="C88"/>
  <c r="C87" s="1"/>
  <c r="C80"/>
  <c r="C131" l="1"/>
  <c r="C128" s="1"/>
  <c r="C15"/>
  <c r="C33"/>
  <c r="C38"/>
  <c r="C68"/>
  <c r="C67" s="1"/>
  <c r="C22"/>
  <c r="C61"/>
  <c r="C138"/>
  <c r="C137" s="1"/>
  <c r="C149"/>
  <c r="C148" s="1"/>
  <c r="C152"/>
  <c r="C47"/>
  <c r="C46" s="1"/>
  <c r="C51"/>
  <c r="C50" s="1"/>
  <c r="C161"/>
  <c r="C44"/>
  <c r="C43" s="1"/>
  <c r="C73"/>
  <c r="C72" s="1"/>
  <c r="C143"/>
  <c r="C142" s="1"/>
  <c r="C77"/>
  <c r="C76" s="1"/>
  <c r="C83"/>
  <c r="C82" s="1"/>
  <c r="C58"/>
  <c r="C93"/>
  <c r="C66" l="1"/>
  <c r="C127"/>
  <c r="C14"/>
  <c r="C13" s="1"/>
  <c r="C57"/>
  <c r="C56" s="1"/>
  <c r="C75"/>
  <c r="C141"/>
  <c r="C166" l="1"/>
</calcChain>
</file>

<file path=xl/comments1.xml><?xml version="1.0" encoding="utf-8"?>
<comments xmlns="http://schemas.openxmlformats.org/spreadsheetml/2006/main">
  <authors>
    <author>Наталья</author>
  </authors>
  <commentLis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+33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-165 февраль
+165   март</t>
        </r>
      </text>
    </comment>
    <comment ref="E2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+1792,6</t>
        </r>
      </text>
    </commen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+463</t>
        </r>
      </text>
    </comment>
    <comment ref="E2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+165
+1338</t>
        </r>
      </text>
    </comment>
    <comment ref="E2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+69</t>
        </r>
      </text>
    </comment>
    <comment ref="E6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+2000</t>
        </r>
      </text>
    </comment>
    <comment ref="E9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+144</t>
        </r>
      </text>
    </comment>
    <comment ref="E10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+100</t>
        </r>
      </text>
    </comment>
    <comment ref="E10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+494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-426   на ТОС
+100 контейнеры</t>
        </r>
      </text>
    </comment>
    <comment ref="E11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-300</t>
        </r>
      </text>
    </comment>
    <comment ref="E11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+2497</t>
        </r>
      </text>
    </comment>
    <comment ref="E12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+803</t>
        </r>
      </text>
    </comment>
    <comment ref="E12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+400</t>
        </r>
      </text>
    </comment>
    <comment ref="E126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+0,1</t>
        </r>
      </text>
    </comment>
    <comment ref="E13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+85</t>
        </r>
      </text>
    </comment>
    <comment ref="E13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+10</t>
        </r>
      </text>
    </comment>
    <comment ref="E17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+481</t>
        </r>
      </text>
    </comment>
    <comment ref="E17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-85</t>
        </r>
      </text>
    </comment>
    <comment ref="E19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+239,9</t>
        </r>
      </text>
    </comment>
    <comment ref="E19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+330</t>
        </r>
      </text>
    </comment>
  </commentList>
</comments>
</file>

<file path=xl/sharedStrings.xml><?xml version="1.0" encoding="utf-8"?>
<sst xmlns="http://schemas.openxmlformats.org/spreadsheetml/2006/main" count="1829" uniqueCount="545">
  <si>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</si>
  <si>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</si>
  <si>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</si>
  <si>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</si>
  <si>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</si>
  <si>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</si>
  <si>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</si>
  <si>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</si>
  <si>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</si>
  <si>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</si>
  <si>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</si>
  <si>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</si>
  <si>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</si>
  <si>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</si>
  <si>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</si>
  <si>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</si>
  <si>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</si>
  <si>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</si>
  <si>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</si>
  <si>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</si>
  <si>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</si>
  <si>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</si>
  <si>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</si>
  <si>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</si>
  <si>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</si>
  <si>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</si>
  <si>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</si>
  <si>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</si>
  <si>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</si>
  <si>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</si>
  <si>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</si>
  <si>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</si>
  <si>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</si>
  <si>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</si>
  <si>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</si>
  <si>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</si>
  <si>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</si>
  <si>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</si>
  <si>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</si>
  <si>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</si>
  <si>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</si>
  <si>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</si>
  <si>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</si>
  <si>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</si>
  <si>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</si>
  <si>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</si>
  <si>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</si>
  <si>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</si>
  <si>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</si>
  <si>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</si>
  <si>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</si>
  <si>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</si>
  <si>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</si>
  <si>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</si>
  <si>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</si>
  <si>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</si>
  <si>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</si>
  <si>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</si>
  <si>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</si>
  <si>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</si>
  <si>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</si>
  <si>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</si>
  <si>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</si>
  <si>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</si>
  <si>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</si>
  <si>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</si>
  <si>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</si>
  <si>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</si>
  <si>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</si>
  <si>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</si>
  <si>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</si>
  <si>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</si>
  <si>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</si>
  <si>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</si>
  <si>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</si>
  <si>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</si>
  <si>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</si>
  <si>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</si>
  <si>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</si>
  <si>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</si>
  <si>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</si>
  <si>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</si>
  <si>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</si>
  <si>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</si>
  <si>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</si>
  <si>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</si>
  <si>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</si>
  <si>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</si>
  <si>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</si>
  <si>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</si>
  <si>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</si>
  <si>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</si>
  <si>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</si>
  <si>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</si>
  <si>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</si>
  <si>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</si>
  <si>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</si>
  <si>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</si>
  <si>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</si>
  <si>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</si>
  <si>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</si>
  <si>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</si>
  <si>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</si>
  <si>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</si>
  <si>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</si>
  <si>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</si>
  <si>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</si>
  <si>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</si>
  <si>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</si>
  <si>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</si>
  <si>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</si>
  <si>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</si>
  <si>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</si>
  <si>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</si>
  <si>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</si>
  <si>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</si>
  <si>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</si>
  <si>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</si>
  <si>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</si>
  <si>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</si>
  <si>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</si>
  <si>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</si>
  <si>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</si>
  <si>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</si>
  <si>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</si>
  <si>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</si>
  <si>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</si>
  <si>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</si>
  <si>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</si>
  <si>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</si>
  <si>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</si>
  <si>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</si>
  <si>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</si>
  <si>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</si>
  <si>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</si>
  <si>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</si>
  <si>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</si>
  <si>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</si>
  <si>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</si>
  <si>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</si>
  <si>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</si>
  <si>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</si>
  <si>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</si>
  <si>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</si>
  <si>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</si>
  <si>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</si>
  <si>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</si>
  <si>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</si>
  <si>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</si>
  <si>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</si>
  <si>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</si>
  <si>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</si>
  <si>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</si>
  <si>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</si>
  <si>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</si>
  <si>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</si>
  <si>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</si>
  <si>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</si>
  <si>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</si>
  <si>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</si>
  <si>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</si>
  <si>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</si>
  <si>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</si>
  <si>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</si>
  <si>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</si>
  <si>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</si>
  <si>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</si>
  <si>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</si>
  <si>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</si>
  <si>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</si>
  <si>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</si>
  <si>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</si>
  <si>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</si>
  <si>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</si>
  <si>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</si>
  <si>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</si>
  <si>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</si>
  <si>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</si>
  <si>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</si>
  <si>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</si>
  <si>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</si>
  <si>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</si>
  <si>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</si>
  <si>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</si>
  <si>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</si>
  <si>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</si>
  <si>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</si>
  <si>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</si>
  <si>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</si>
  <si>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</si>
  <si>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</si>
  <si>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</si>
  <si>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</si>
  <si>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</si>
  <si>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</si>
  <si>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</si>
  <si>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</si>
  <si>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</si>
  <si>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</si>
  <si>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</si>
  <si>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</si>
  <si>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</si>
  <si>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</si>
  <si>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</si>
  <si>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</si>
  <si>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</si>
  <si>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</si>
  <si>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</si>
  <si>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</si>
  <si>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</si>
  <si>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</si>
  <si>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</si>
  <si>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</si>
  <si>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</si>
  <si>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</si>
  <si>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</si>
  <si>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</si>
  <si>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</si>
  <si>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</si>
  <si>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</si>
  <si>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</si>
  <si>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</si>
  <si>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</si>
  <si>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</si>
  <si>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</si>
  <si>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</si>
  <si>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</si>
  <si>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</si>
  <si>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</si>
  <si>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</si>
  <si>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</si>
  <si>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</si>
  <si>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</si>
  <si>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</si>
  <si>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</si>
  <si>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</si>
  <si>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</si>
  <si>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</si>
  <si>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</si>
  <si>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</si>
  <si>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</si>
  <si>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</si>
  <si>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</si>
  <si>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</si>
  <si>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</si>
  <si>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</si>
  <si>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</si>
  <si>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</si>
  <si>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</si>
  <si>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</si>
  <si>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</si>
  <si>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</si>
  <si>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</si>
  <si>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</si>
  <si>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</si>
  <si>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</si>
  <si>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</si>
  <si>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</si>
  <si>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</si>
  <si>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</si>
  <si>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</si>
  <si>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</si>
  <si>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</si>
  <si>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</si>
  <si>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</si>
  <si>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</si>
  <si>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</si>
  <si>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</si>
  <si>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</si>
  <si>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</si>
  <si>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</si>
  <si>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</si>
  <si>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</si>
  <si>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</si>
  <si>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</si>
  <si>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</si>
  <si>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</si>
  <si>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</si>
  <si>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</si>
  <si>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</si>
  <si>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</si>
  <si>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</si>
  <si>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</si>
  <si>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</si>
  <si>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</si>
  <si>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0000000000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</si>
  <si>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</si>
  <si>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</si>
  <si>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</si>
  <si>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</si>
  <si>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</si>
  <si>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</si>
  <si>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</si>
  <si>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</si>
  <si>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</si>
  <si>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</si>
  <si>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</si>
  <si>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</si>
  <si>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</si>
  <si>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</si>
  <si>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</si>
  <si>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</si>
  <si>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</si>
  <si>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</si>
  <si>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</si>
  <si>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</si>
  <si>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</si>
  <si>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</si>
  <si>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</si>
  <si>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</si>
  <si>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</si>
  <si>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</si>
  <si>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</si>
  <si>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</si>
  <si>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</si>
  <si>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</si>
  <si>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</si>
  <si>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</si>
  <si>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</si>
  <si>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</si>
  <si>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</si>
  <si>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</si>
  <si>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</si>
  <si>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</si>
  <si>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</si>
  <si>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</si>
  <si>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</si>
  <si>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</si>
  <si>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</si>
  <si>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</si>
  <si>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</si>
  <si>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</si>
  <si>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</si>
  <si>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</si>
  <si>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</si>
  <si>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</si>
  <si>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</si>
  <si>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</si>
  <si>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</si>
  <si>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</si>
  <si>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</si>
  <si>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</si>
  <si>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</si>
  <si>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</si>
  <si>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</si>
  <si>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</si>
  <si>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</si>
  <si>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055F255550</t>
  </si>
  <si>
    <t xml:space="preserve">05 5 F2 55550 </t>
  </si>
  <si>
    <t>05 5 F2 00000</t>
  </si>
  <si>
    <t>05 5 00 00000</t>
  </si>
  <si>
    <t>01 1 02 53030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</si>
  <si>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</si>
  <si>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</si>
  <si>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</si>
  <si>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</si>
  <si>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</si>
  <si>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</si>
  <si>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</si>
  <si>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</si>
  <si>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</si>
  <si>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</si>
  <si>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</si>
  <si>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</si>
  <si>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</si>
  <si>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</si>
  <si>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</si>
  <si>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</si>
  <si>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</si>
  <si>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</si>
  <si>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</si>
  <si>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</si>
  <si>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</si>
  <si>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</si>
  <si>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</si>
  <si>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</si>
  <si>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</si>
  <si>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</si>
  <si>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</si>
  <si>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0510141540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</si>
  <si>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</si>
  <si>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</si>
  <si>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</si>
  <si>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</si>
  <si>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</si>
  <si>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</si>
  <si>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</si>
  <si>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</si>
  <si>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</si>
  <si>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</si>
  <si>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</si>
  <si>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</si>
  <si>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</si>
  <si>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</si>
  <si>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</si>
  <si>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</si>
  <si>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</si>
  <si>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Сумма на 2024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</si>
  <si>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</si>
  <si>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</si>
  <si>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</si>
  <si>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</si>
  <si>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</si>
  <si>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</si>
  <si>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</si>
  <si>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</si>
  <si>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</si>
  <si>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</si>
  <si>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</si>
  <si>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</si>
  <si>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</si>
  <si>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</si>
  <si>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</si>
  <si>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07402551180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</si>
  <si>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</si>
  <si>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</si>
  <si>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</si>
  <si>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Расходы по субсидии на поддержку государственных субъектов РФ и муниципальных программ формирования современной городской среды</t>
  </si>
  <si>
    <t>0410122110</t>
  </si>
  <si>
    <t>Расходы на установку знаков туристической навигации</t>
  </si>
  <si>
    <t>0310141910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</si>
  <si>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</si>
  <si>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</si>
  <si>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</si>
  <si>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</si>
  <si>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</si>
  <si>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</si>
  <si>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</si>
  <si>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</si>
  <si>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</si>
  <si>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05301L2990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</si>
  <si>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</si>
  <si>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</si>
  <si>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</si>
  <si>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</si>
  <si>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</si>
  <si>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</si>
  <si>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</si>
  <si>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</si>
  <si>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</si>
  <si>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</si>
  <si>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</si>
  <si>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</si>
  <si>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</si>
  <si>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</si>
  <si>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</si>
  <si>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</si>
  <si>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</si>
  <si>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L2990</t>
  </si>
  <si>
    <t>Расходы по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</si>
  <si>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05 3 01 70400</t>
  </si>
  <si>
    <t>05 3 01 41130</t>
  </si>
  <si>
    <t>03 1 01 41910</t>
  </si>
  <si>
    <t>05 1 01 41540</t>
  </si>
  <si>
    <t>05101W1540</t>
  </si>
  <si>
    <t>05 1 01 W1540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</si>
  <si>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</si>
  <si>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</si>
  <si>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</si>
  <si>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</si>
  <si>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</si>
  <si>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</si>
  <si>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</si>
  <si>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</si>
  <si>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</si>
  <si>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</si>
  <si>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</si>
  <si>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</si>
  <si>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</si>
  <si>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</si>
  <si>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</si>
  <si>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</si>
  <si>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</si>
  <si>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</si>
  <si>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</si>
  <si>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</si>
  <si>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</si>
  <si>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</si>
  <si>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</si>
  <si>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</si>
  <si>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</si>
  <si>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</si>
  <si>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</si>
  <si>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</si>
  <si>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</si>
  <si>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</si>
  <si>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</si>
  <si>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</si>
  <si>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</si>
  <si>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</si>
  <si>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</si>
  <si>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</si>
  <si>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</si>
  <si>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</si>
  <si>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</si>
  <si>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</si>
  <si>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</si>
  <si>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   Приложение 2    </t>
  </si>
  <si>
    <t>к решению Собрания депутатов Красногородского муниципального округа от          №</t>
  </si>
  <si>
    <t>"О внесении изменений в решение Собрания депутатов Красногородского муниципального</t>
  </si>
  <si>
    <t xml:space="preserve">округа от 28.12.2023г. №51  "Об утверждении бюджета Красногородского муниципального  </t>
  </si>
  <si>
    <t xml:space="preserve">округа на 2024 год и на плановый период 2025 и 2026 годов" </t>
  </si>
  <si>
    <r>
      <t>"</t>
    </r>
    <r>
      <rPr>
        <b/>
        <sz val="10"/>
        <rFont val="Arial Cyr"/>
        <charset val="204"/>
      </rPr>
      <t>Приложение 4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</si>
  <si>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>округа на 2024 год и на плановый период 2025 и 2026 годов"</t>
  </si>
  <si>
    <t>округа от 28.12.2023г. №51  "Об утверждении бюджета Красногородского муниципального</t>
  </si>
  <si>
    <t xml:space="preserve">    Приложение 3 </t>
  </si>
  <si>
    <r>
      <t>"</t>
    </r>
    <r>
      <rPr>
        <b/>
        <sz val="10"/>
        <rFont val="Arial Cyr"/>
        <charset val="204"/>
      </rPr>
      <t>Приложение 6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</si>
  <si>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 xml:space="preserve"> </t>
  </si>
  <si>
    <t>к решению Собрания депутатов Красногородского муниципального округа от            №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</si>
  <si>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</si>
  <si>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</si>
  <si>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 xml:space="preserve"> округа на 2024 год и на плановый период 2025 и 2026 годов" </t>
  </si>
  <si>
    <t xml:space="preserve">от 28.12.2023г. №51  "Об утверждении бюджета Красногородского муниципального округа </t>
  </si>
  <si>
    <t xml:space="preserve">  Приложение 4</t>
  </si>
  <si>
    <r>
      <t>"</t>
    </r>
    <r>
      <rPr>
        <b/>
        <sz val="10"/>
        <rFont val="Arial Cyr"/>
        <charset val="204"/>
      </rPr>
      <t>Приложение 8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</si>
  <si>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>Расходы по 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</si>
  <si>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Софинансирование по субсидии на  мероприятия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</si>
  <si>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</si>
  <si>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0530141830</t>
  </si>
  <si>
    <t>Расходы по субсидии на реализацию инициативных проектов</t>
  </si>
  <si>
    <t>05 3 01 41830</t>
  </si>
  <si>
    <t>0630124710</t>
  </si>
  <si>
    <t>Расходы по подвозу учащихся муниципальных общеобразовательных учреждений до места учебы и обратно</t>
  </si>
  <si>
    <t>06 3 01 24710</t>
  </si>
  <si>
    <t>Софинансирование по расходам на установку знаков туристической навигации</t>
  </si>
  <si>
    <t>03101W1910</t>
  </si>
  <si>
    <t>03 1 01 W1910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</si>
  <si>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</si>
  <si>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</si>
  <si>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</si>
  <si>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Софинансирование по расходам по субсидии на реализацию инициативных проектов</t>
  </si>
  <si>
    <t>05301W1830</t>
  </si>
  <si>
    <t>05 3 01 W1830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</si>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</sst>
</file>

<file path=xl/styles.xml><?xml version="1.0" encoding="utf-8"?>
<styleSheet xmlns="http://schemas.openxmlformats.org/spreadsheetml/2006/main">
  <numFmts count="1">
    <numFmt numFmtId="164" formatCode="0.0"/>
  </numFmts>
  <fonts count="103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2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4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1" fillId="0" borderId="1" xfId="0" applyFont="1" applyBorder="1" applyAlignment="1">
      <alignment horizontal="center" vertical="top" wrapText="1"/>
    </xf>
    <xf numFmtId="0" fontId="62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0" fillId="0" borderId="9" xfId="0" applyFont="1" applyBorder="1"/>
    <xf numFmtId="0" fontId="65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horizontal="justify" vertical="top" wrapText="1"/>
    </xf>
    <xf numFmtId="0" fontId="66" fillId="0" borderId="1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3" fillId="0" borderId="1" xfId="0" applyFont="1" applyBorder="1"/>
    <xf numFmtId="0" fontId="41" fillId="0" borderId="0" xfId="0" applyFont="1" applyAlignment="1">
      <alignment wrapText="1"/>
    </xf>
    <xf numFmtId="0" fontId="74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5" fillId="0" borderId="1" xfId="0" applyNumberFormat="1" applyFont="1" applyBorder="1" applyAlignment="1">
      <alignment horizontal="center" wrapText="1"/>
    </xf>
    <xf numFmtId="164" fontId="77" fillId="0" borderId="1" xfId="0" applyNumberFormat="1" applyFont="1" applyFill="1" applyBorder="1"/>
    <xf numFmtId="164" fontId="7" fillId="4" borderId="1" xfId="0" applyNumberFormat="1" applyFont="1" applyFill="1" applyBorder="1"/>
    <xf numFmtId="0" fontId="78" fillId="2" borderId="1" xfId="0" applyFont="1" applyFill="1" applyBorder="1" applyAlignment="1">
      <alignment horizontal="justify" vertical="top" wrapText="1"/>
    </xf>
    <xf numFmtId="0" fontId="76" fillId="2" borderId="1" xfId="0" applyFont="1" applyFill="1" applyBorder="1" applyAlignment="1">
      <alignment horizontal="justify" vertical="top" wrapText="1"/>
    </xf>
    <xf numFmtId="49" fontId="78" fillId="0" borderId="1" xfId="0" applyNumberFormat="1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1" fillId="0" borderId="1" xfId="0" applyNumberFormat="1" applyFont="1" applyFill="1" applyBorder="1" applyAlignment="1">
      <alignment wrapText="1"/>
    </xf>
    <xf numFmtId="49" fontId="79" fillId="0" borderId="1" xfId="0" applyNumberFormat="1" applyFont="1" applyBorder="1" applyAlignment="1">
      <alignment wrapText="1"/>
    </xf>
    <xf numFmtId="164" fontId="80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8" fillId="0" borderId="1" xfId="0" applyFont="1" applyFill="1" applyBorder="1" applyAlignment="1">
      <alignment vertical="top" wrapText="1"/>
    </xf>
    <xf numFmtId="0" fontId="41" fillId="0" borderId="12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2" fillId="0" borderId="3" xfId="0" applyFont="1" applyBorder="1" applyAlignment="1">
      <alignment wrapText="1"/>
    </xf>
    <xf numFmtId="164" fontId="77" fillId="4" borderId="1" xfId="0" applyNumberFormat="1" applyFont="1" applyFill="1" applyBorder="1"/>
    <xf numFmtId="49" fontId="78" fillId="0" borderId="1" xfId="0" applyNumberFormat="1" applyFont="1" applyFill="1" applyBorder="1" applyAlignment="1">
      <alignment wrapText="1"/>
    </xf>
    <xf numFmtId="0" fontId="67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9" fillId="0" borderId="1" xfId="0" applyFont="1" applyFill="1" applyBorder="1" applyAlignment="1">
      <alignment vertical="top" wrapText="1"/>
    </xf>
    <xf numFmtId="0" fontId="78" fillId="0" borderId="1" xfId="0" applyFont="1" applyFill="1" applyBorder="1" applyAlignment="1">
      <alignment vertical="top" wrapText="1"/>
    </xf>
    <xf numFmtId="0" fontId="8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8" fillId="4" borderId="1" xfId="0" applyFont="1" applyFill="1" applyBorder="1" applyAlignment="1">
      <alignment horizontal="center" vertical="top" wrapText="1"/>
    </xf>
    <xf numFmtId="0" fontId="62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horizontal="center" vertical="top" wrapText="1"/>
    </xf>
    <xf numFmtId="0" fontId="64" fillId="4" borderId="1" xfId="0" applyFont="1" applyFill="1" applyBorder="1" applyAlignment="1">
      <alignment vertical="top" wrapText="1"/>
    </xf>
    <xf numFmtId="0" fontId="56" fillId="4" borderId="1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41" fillId="5" borderId="1" xfId="0" applyNumberFormat="1" applyFont="1" applyFill="1" applyBorder="1" applyAlignment="1">
      <alignment horizontal="center"/>
    </xf>
    <xf numFmtId="49" fontId="7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4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3" fillId="0" borderId="1" xfId="0" applyFont="1" applyFill="1" applyBorder="1" applyAlignment="1">
      <alignment horizontal="center" vertical="top" wrapText="1"/>
    </xf>
    <xf numFmtId="164" fontId="81" fillId="0" borderId="1" xfId="0" applyNumberFormat="1" applyFont="1" applyFill="1" applyBorder="1"/>
    <xf numFmtId="164" fontId="82" fillId="3" borderId="1" xfId="0" applyNumberFormat="1" applyFont="1" applyFill="1" applyBorder="1"/>
    <xf numFmtId="164" fontId="83" fillId="3" borderId="1" xfId="0" applyNumberFormat="1" applyFont="1" applyFill="1" applyBorder="1"/>
    <xf numFmtId="0" fontId="75" fillId="0" borderId="1" xfId="0" applyFont="1" applyBorder="1" applyAlignment="1"/>
    <xf numFmtId="0" fontId="5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wrapText="1"/>
    </xf>
    <xf numFmtId="0" fontId="85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3" xfId="0" applyFont="1" applyFill="1" applyBorder="1" applyAlignment="1">
      <alignment horizontal="left" vertical="top" wrapText="1"/>
    </xf>
    <xf numFmtId="164" fontId="87" fillId="0" borderId="1" xfId="0" applyNumberFormat="1" applyFont="1" applyFill="1" applyBorder="1"/>
    <xf numFmtId="0" fontId="71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78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78" fillId="0" borderId="1" xfId="0" applyFont="1" applyBorder="1" applyAlignment="1">
      <alignment vertical="top" wrapText="1"/>
    </xf>
    <xf numFmtId="49" fontId="89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justify" vertical="center" wrapText="1"/>
    </xf>
    <xf numFmtId="0" fontId="90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89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89" fillId="0" borderId="1" xfId="0" applyFont="1" applyBorder="1" applyAlignment="1">
      <alignment wrapText="1"/>
    </xf>
    <xf numFmtId="49" fontId="79" fillId="0" borderId="1" xfId="0" applyNumberFormat="1" applyFont="1" applyFill="1" applyBorder="1" applyAlignment="1">
      <alignment wrapText="1"/>
    </xf>
    <xf numFmtId="0" fontId="88" fillId="0" borderId="1" xfId="0" applyFont="1" applyBorder="1"/>
    <xf numFmtId="0" fontId="0" fillId="0" borderId="1" xfId="0" applyBorder="1" applyAlignment="1">
      <alignment horizontal="center"/>
    </xf>
    <xf numFmtId="0" fontId="91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48" fillId="0" borderId="1" xfId="0" applyFont="1" applyBorder="1" applyAlignment="1">
      <alignment horizontal="center"/>
    </xf>
    <xf numFmtId="0" fontId="78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6" fillId="0" borderId="3" xfId="0" applyFont="1" applyBorder="1" applyAlignment="1">
      <alignment wrapText="1"/>
    </xf>
    <xf numFmtId="164" fontId="84" fillId="3" borderId="1" xfId="0" applyNumberFormat="1" applyFont="1" applyFill="1" applyBorder="1"/>
    <xf numFmtId="49" fontId="92" fillId="0" borderId="1" xfId="0" applyNumberFormat="1" applyFont="1" applyFill="1" applyBorder="1" applyAlignment="1">
      <alignment wrapText="1"/>
    </xf>
    <xf numFmtId="0" fontId="56" fillId="0" borderId="4" xfId="0" applyFont="1" applyBorder="1" applyAlignment="1">
      <alignment vertical="top" wrapText="1"/>
    </xf>
    <xf numFmtId="0" fontId="86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3" fillId="0" borderId="8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3" fillId="0" borderId="1" xfId="0" applyFont="1" applyBorder="1" applyAlignment="1">
      <alignment vertical="top" wrapText="1"/>
    </xf>
    <xf numFmtId="0" fontId="94" fillId="0" borderId="1" xfId="0" applyFont="1" applyBorder="1"/>
    <xf numFmtId="0" fontId="94" fillId="0" borderId="9" xfId="0" applyFont="1" applyBorder="1"/>
    <xf numFmtId="164" fontId="94" fillId="0" borderId="1" xfId="0" applyNumberFormat="1" applyFont="1" applyBorder="1"/>
    <xf numFmtId="0" fontId="24" fillId="0" borderId="0" xfId="0" applyFont="1"/>
    <xf numFmtId="0" fontId="79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101" fillId="0" borderId="1" xfId="0" applyFont="1" applyFill="1" applyBorder="1" applyAlignment="1">
      <alignment horizontal="left" wrapText="1"/>
    </xf>
    <xf numFmtId="0" fontId="102" fillId="2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horizontal="left" wrapText="1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3"/>
  <sheetViews>
    <sheetView tabSelected="1" topLeftCell="A145" zoomScaleSheetLayoutView="100" workbookViewId="0">
      <selection activeCell="B152" sqref="B152:D152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5703125" customWidth="1"/>
  </cols>
  <sheetData>
    <row r="1" spans="1:5" ht="18" customHeight="1">
      <c r="B1"/>
      <c r="C1"/>
      <c r="D1" s="199" t="s">
        <v>497</v>
      </c>
    </row>
    <row r="2" spans="1:5">
      <c r="B2"/>
      <c r="C2"/>
      <c r="D2" s="3" t="s">
        <v>498</v>
      </c>
    </row>
    <row r="3" spans="1:5">
      <c r="B3"/>
      <c r="C3"/>
      <c r="D3" s="3" t="s">
        <v>499</v>
      </c>
    </row>
    <row r="4" spans="1:5">
      <c r="B4"/>
      <c r="C4"/>
      <c r="D4" s="3" t="s">
        <v>500</v>
      </c>
    </row>
    <row r="5" spans="1:5">
      <c r="B5"/>
      <c r="C5"/>
      <c r="D5" s="3" t="s">
        <v>501</v>
      </c>
    </row>
    <row r="6" spans="1:5" ht="18" customHeight="1">
      <c r="B6"/>
      <c r="C6"/>
      <c r="D6" s="3" t="s">
        <v>502</v>
      </c>
    </row>
    <row r="7" spans="1:5">
      <c r="B7"/>
      <c r="C7"/>
      <c r="D7" s="3" t="s">
        <v>504</v>
      </c>
    </row>
    <row r="8" spans="1:5">
      <c r="B8"/>
      <c r="C8"/>
      <c r="D8" s="3" t="s">
        <v>503</v>
      </c>
    </row>
    <row r="9" spans="1:5" ht="17.25" customHeight="1">
      <c r="A9" s="3"/>
      <c r="D9" s="200" t="s">
        <v>283</v>
      </c>
    </row>
    <row r="10" spans="1:5">
      <c r="A10" s="263" t="s">
        <v>288</v>
      </c>
      <c r="B10" s="263"/>
      <c r="C10" s="263"/>
      <c r="D10" s="263"/>
    </row>
    <row r="11" spans="1:5" ht="12.75" customHeight="1">
      <c r="A11" s="267" t="s">
        <v>7</v>
      </c>
      <c r="B11" s="267"/>
      <c r="C11" s="267"/>
      <c r="D11" s="265" t="s">
        <v>13</v>
      </c>
      <c r="E11" s="260" t="s">
        <v>397</v>
      </c>
    </row>
    <row r="12" spans="1:5" ht="45.75" customHeight="1">
      <c r="A12" s="5" t="s">
        <v>0</v>
      </c>
      <c r="B12" s="115" t="s">
        <v>1</v>
      </c>
      <c r="C12" s="5" t="s">
        <v>2</v>
      </c>
      <c r="D12" s="266"/>
      <c r="E12" s="260"/>
    </row>
    <row r="13" spans="1:5" s="4" customFormat="1" ht="15.75">
      <c r="A13" s="66">
        <v>901</v>
      </c>
      <c r="B13" s="264" t="s">
        <v>543</v>
      </c>
      <c r="C13" s="264"/>
      <c r="D13" s="264"/>
      <c r="E13" s="45">
        <f>E14+E16+E18+E22+E25+E31+E33+E35+E38+E40+E43+E45+E47+E49+E51+E53+E55+E60+E62+E64+E66+E68+E70+E72+E74+E76+E78+E80+E82+E84+E86+E88+E90+E94+E96+E98+E100+E102+E104+E106+E109+E111+E113+E58+E115+E117+E119+E121+E123+E125+E127+E129+E131+E134+E136+E138+E140+E142+E145+E147+E149</f>
        <v>85785.25</v>
      </c>
    </row>
    <row r="14" spans="1:5" ht="27.75" customHeight="1">
      <c r="A14" s="40" t="s">
        <v>3</v>
      </c>
      <c r="B14" s="116" t="s">
        <v>74</v>
      </c>
      <c r="C14" s="15"/>
      <c r="D14" s="95" t="s">
        <v>335</v>
      </c>
      <c r="E14" s="97">
        <f t="shared" ref="E14" si="0">E15</f>
        <v>2020</v>
      </c>
    </row>
    <row r="15" spans="1:5" ht="53.25" customHeight="1">
      <c r="A15" s="18" t="s">
        <v>3</v>
      </c>
      <c r="B15" s="116" t="s">
        <v>74</v>
      </c>
      <c r="C15" s="30" t="s">
        <v>398</v>
      </c>
      <c r="D15" s="20" t="s">
        <v>408</v>
      </c>
      <c r="E15" s="17">
        <v>2020</v>
      </c>
    </row>
    <row r="16" spans="1:5" ht="18" customHeight="1">
      <c r="A16" s="18" t="s">
        <v>34</v>
      </c>
      <c r="B16" s="174">
        <v>9090005900</v>
      </c>
      <c r="C16" s="15"/>
      <c r="D16" s="95" t="s">
        <v>73</v>
      </c>
      <c r="E16" s="97">
        <f t="shared" ref="E16" si="1">E17</f>
        <v>54</v>
      </c>
    </row>
    <row r="17" spans="1:5" ht="49.5" customHeight="1">
      <c r="A17" s="18" t="s">
        <v>34</v>
      </c>
      <c r="B17" s="174">
        <v>9090005900</v>
      </c>
      <c r="C17" s="18" t="s">
        <v>398</v>
      </c>
      <c r="D17" s="20" t="s">
        <v>408</v>
      </c>
      <c r="E17" s="17">
        <v>54</v>
      </c>
    </row>
    <row r="18" spans="1:5" ht="25.5" customHeight="1">
      <c r="A18" s="40" t="s">
        <v>4</v>
      </c>
      <c r="B18" s="116" t="s">
        <v>74</v>
      </c>
      <c r="C18" s="15"/>
      <c r="D18" s="95" t="s">
        <v>335</v>
      </c>
      <c r="E18" s="97">
        <f>E19+E20+E21</f>
        <v>27588.6</v>
      </c>
    </row>
    <row r="19" spans="1:5" ht="58.5" customHeight="1">
      <c r="A19" s="18" t="s">
        <v>4</v>
      </c>
      <c r="B19" s="116" t="s">
        <v>74</v>
      </c>
      <c r="C19" s="18" t="s">
        <v>398</v>
      </c>
      <c r="D19" s="217" t="s">
        <v>408</v>
      </c>
      <c r="E19" s="17">
        <v>22217</v>
      </c>
    </row>
    <row r="20" spans="1:5" ht="28.5" customHeight="1">
      <c r="A20" s="18" t="s">
        <v>4</v>
      </c>
      <c r="B20" s="116" t="s">
        <v>74</v>
      </c>
      <c r="C20" s="18" t="s">
        <v>399</v>
      </c>
      <c r="D20" s="83" t="s">
        <v>409</v>
      </c>
      <c r="E20" s="17">
        <v>4895.6000000000004</v>
      </c>
    </row>
    <row r="21" spans="1:5" ht="17.25" customHeight="1">
      <c r="A21" s="18" t="s">
        <v>4</v>
      </c>
      <c r="B21" s="116" t="s">
        <v>74</v>
      </c>
      <c r="C21" s="18" t="s">
        <v>401</v>
      </c>
      <c r="D21" s="219" t="s">
        <v>411</v>
      </c>
      <c r="E21" s="17">
        <v>476</v>
      </c>
    </row>
    <row r="22" spans="1:5" ht="29.25" customHeight="1">
      <c r="A22" s="18" t="s">
        <v>4</v>
      </c>
      <c r="B22" s="116" t="s">
        <v>336</v>
      </c>
      <c r="C22" s="18"/>
      <c r="D22" s="161" t="s">
        <v>337</v>
      </c>
      <c r="E22" s="142">
        <f>E23+E24</f>
        <v>2072</v>
      </c>
    </row>
    <row r="23" spans="1:5" ht="53.25" customHeight="1">
      <c r="A23" s="18" t="s">
        <v>4</v>
      </c>
      <c r="B23" s="116" t="s">
        <v>336</v>
      </c>
      <c r="C23" s="18" t="s">
        <v>398</v>
      </c>
      <c r="D23" s="20" t="s">
        <v>408</v>
      </c>
      <c r="E23" s="17">
        <v>2003</v>
      </c>
    </row>
    <row r="24" spans="1:5" ht="20.25" customHeight="1">
      <c r="A24" s="18" t="s">
        <v>4</v>
      </c>
      <c r="B24" s="116" t="s">
        <v>336</v>
      </c>
      <c r="C24" s="85" t="s">
        <v>400</v>
      </c>
      <c r="D24" s="218" t="s">
        <v>410</v>
      </c>
      <c r="E24" s="17">
        <v>69</v>
      </c>
    </row>
    <row r="25" spans="1:5" ht="42" customHeight="1">
      <c r="A25" s="40" t="s">
        <v>291</v>
      </c>
      <c r="B25" s="116" t="s">
        <v>292</v>
      </c>
      <c r="C25" s="18"/>
      <c r="D25" s="95" t="s">
        <v>293</v>
      </c>
      <c r="E25" s="97">
        <f t="shared" ref="E25" si="2">E26</f>
        <v>2</v>
      </c>
    </row>
    <row r="26" spans="1:5" ht="26.25" customHeight="1">
      <c r="A26" s="18" t="s">
        <v>291</v>
      </c>
      <c r="B26" s="116" t="s">
        <v>292</v>
      </c>
      <c r="C26" s="18" t="s">
        <v>399</v>
      </c>
      <c r="D26" s="83" t="s">
        <v>409</v>
      </c>
      <c r="E26" s="17">
        <v>2</v>
      </c>
    </row>
    <row r="27" spans="1:5" ht="16.5" hidden="1" customHeight="1">
      <c r="A27" s="40" t="s">
        <v>71</v>
      </c>
      <c r="B27" s="116" t="s">
        <v>300</v>
      </c>
      <c r="C27" s="18"/>
      <c r="D27" s="162" t="s">
        <v>301</v>
      </c>
      <c r="E27" s="97">
        <f t="shared" ref="E27" si="3">E28+E29+E30</f>
        <v>0</v>
      </c>
    </row>
    <row r="28" spans="1:5" ht="18.75" hidden="1" customHeight="1">
      <c r="A28" s="18" t="s">
        <v>71</v>
      </c>
      <c r="B28" s="116" t="s">
        <v>300</v>
      </c>
      <c r="C28" s="18" t="s">
        <v>52</v>
      </c>
      <c r="D28" s="84" t="s">
        <v>136</v>
      </c>
      <c r="E28" s="17">
        <v>0</v>
      </c>
    </row>
    <row r="29" spans="1:5" ht="25.5" hidden="1" customHeight="1">
      <c r="A29" s="18" t="s">
        <v>71</v>
      </c>
      <c r="B29" s="116" t="s">
        <v>300</v>
      </c>
      <c r="C29" s="18" t="s">
        <v>53</v>
      </c>
      <c r="D29" s="83" t="s">
        <v>70</v>
      </c>
      <c r="E29" s="17">
        <v>0</v>
      </c>
    </row>
    <row r="30" spans="1:5" ht="39" hidden="1" customHeight="1">
      <c r="A30" s="18" t="s">
        <v>71</v>
      </c>
      <c r="B30" s="116" t="s">
        <v>300</v>
      </c>
      <c r="C30" s="18" t="s">
        <v>134</v>
      </c>
      <c r="D30" s="83" t="s">
        <v>135</v>
      </c>
      <c r="E30" s="17">
        <v>0</v>
      </c>
    </row>
    <row r="31" spans="1:5" ht="24.75" customHeight="1">
      <c r="A31" s="40" t="s">
        <v>37</v>
      </c>
      <c r="B31" s="174">
        <v>9090020001</v>
      </c>
      <c r="C31" s="18"/>
      <c r="D31" s="95" t="s">
        <v>75</v>
      </c>
      <c r="E31" s="97">
        <f t="shared" ref="E31" si="4">E32</f>
        <v>100</v>
      </c>
    </row>
    <row r="32" spans="1:5" ht="15" customHeight="1">
      <c r="A32" s="18" t="s">
        <v>37</v>
      </c>
      <c r="B32" s="174">
        <v>9090020001</v>
      </c>
      <c r="C32" s="18" t="s">
        <v>401</v>
      </c>
      <c r="D32" s="219" t="s">
        <v>411</v>
      </c>
      <c r="E32" s="17">
        <v>100</v>
      </c>
    </row>
    <row r="33" spans="1:5" ht="27" customHeight="1">
      <c r="A33" s="18" t="s">
        <v>37</v>
      </c>
      <c r="B33" s="94" t="s">
        <v>106</v>
      </c>
      <c r="C33" s="18"/>
      <c r="D33" s="95" t="s">
        <v>105</v>
      </c>
      <c r="E33" s="152">
        <f t="shared" ref="E33" si="5">E34</f>
        <v>70</v>
      </c>
    </row>
    <row r="34" spans="1:5" ht="15" customHeight="1">
      <c r="A34" s="18" t="s">
        <v>37</v>
      </c>
      <c r="B34" s="94" t="s">
        <v>106</v>
      </c>
      <c r="C34" s="18" t="s">
        <v>401</v>
      </c>
      <c r="D34" s="219" t="s">
        <v>411</v>
      </c>
      <c r="E34" s="17">
        <v>70</v>
      </c>
    </row>
    <row r="35" spans="1:5" ht="38.25" customHeight="1">
      <c r="A35" s="18" t="s">
        <v>45</v>
      </c>
      <c r="B35" s="116" t="s">
        <v>77</v>
      </c>
      <c r="C35" s="18"/>
      <c r="D35" s="220" t="s">
        <v>76</v>
      </c>
      <c r="E35" s="97">
        <f t="shared" ref="E35" si="6">E36+E37</f>
        <v>572</v>
      </c>
    </row>
    <row r="36" spans="1:5" ht="54" customHeight="1">
      <c r="A36" s="18" t="s">
        <v>45</v>
      </c>
      <c r="B36" s="116" t="s">
        <v>77</v>
      </c>
      <c r="C36" s="18" t="s">
        <v>398</v>
      </c>
      <c r="D36" s="20" t="s">
        <v>408</v>
      </c>
      <c r="E36" s="17">
        <v>548</v>
      </c>
    </row>
    <row r="37" spans="1:5" ht="25.5">
      <c r="A37" s="18" t="s">
        <v>45</v>
      </c>
      <c r="B37" s="116" t="s">
        <v>77</v>
      </c>
      <c r="C37" s="18" t="s">
        <v>399</v>
      </c>
      <c r="D37" s="83" t="s">
        <v>409</v>
      </c>
      <c r="E37" s="17">
        <v>24</v>
      </c>
    </row>
    <row r="38" spans="1:5" ht="39" customHeight="1">
      <c r="A38" s="18" t="s">
        <v>45</v>
      </c>
      <c r="B38" s="94" t="s">
        <v>79</v>
      </c>
      <c r="C38" s="18"/>
      <c r="D38" s="95" t="s">
        <v>78</v>
      </c>
      <c r="E38" s="97">
        <f t="shared" ref="E38" si="7">E39</f>
        <v>1</v>
      </c>
    </row>
    <row r="39" spans="1:5" ht="27.75" customHeight="1">
      <c r="A39" s="18" t="s">
        <v>45</v>
      </c>
      <c r="B39" s="94" t="s">
        <v>79</v>
      </c>
      <c r="C39" s="18" t="s">
        <v>399</v>
      </c>
      <c r="D39" s="83" t="s">
        <v>409</v>
      </c>
      <c r="E39" s="29">
        <v>1</v>
      </c>
    </row>
    <row r="40" spans="1:5" ht="25.5">
      <c r="A40" s="18" t="s">
        <v>45</v>
      </c>
      <c r="B40" s="94" t="s">
        <v>81</v>
      </c>
      <c r="C40" s="15"/>
      <c r="D40" s="95" t="s">
        <v>80</v>
      </c>
      <c r="E40" s="97">
        <f t="shared" ref="E40" si="8">E41+E42</f>
        <v>2150</v>
      </c>
    </row>
    <row r="41" spans="1:5" ht="51">
      <c r="A41" s="21" t="s">
        <v>45</v>
      </c>
      <c r="B41" s="94" t="s">
        <v>81</v>
      </c>
      <c r="C41" s="18" t="s">
        <v>398</v>
      </c>
      <c r="D41" s="20" t="s">
        <v>408</v>
      </c>
      <c r="E41" s="29">
        <v>2074</v>
      </c>
    </row>
    <row r="42" spans="1:5" ht="29.25" customHeight="1">
      <c r="A42" s="21" t="s">
        <v>45</v>
      </c>
      <c r="B42" s="94" t="s">
        <v>81</v>
      </c>
      <c r="C42" s="18" t="s">
        <v>399</v>
      </c>
      <c r="D42" s="83" t="s">
        <v>409</v>
      </c>
      <c r="E42" s="29">
        <v>76</v>
      </c>
    </row>
    <row r="43" spans="1:5" ht="37.5" customHeight="1">
      <c r="A43" s="18" t="s">
        <v>45</v>
      </c>
      <c r="B43" s="94" t="s">
        <v>83</v>
      </c>
      <c r="C43" s="15"/>
      <c r="D43" s="95" t="s">
        <v>82</v>
      </c>
      <c r="E43" s="97">
        <f t="shared" ref="E43" si="9">E44</f>
        <v>100</v>
      </c>
    </row>
    <row r="44" spans="1:5" ht="26.25" customHeight="1">
      <c r="A44" s="18" t="s">
        <v>45</v>
      </c>
      <c r="B44" s="94" t="s">
        <v>83</v>
      </c>
      <c r="C44" s="15" t="s">
        <v>399</v>
      </c>
      <c r="D44" s="83" t="s">
        <v>409</v>
      </c>
      <c r="E44" s="17">
        <v>100</v>
      </c>
    </row>
    <row r="45" spans="1:5" ht="26.25" customHeight="1">
      <c r="A45" s="18" t="s">
        <v>45</v>
      </c>
      <c r="B45" s="94" t="s">
        <v>85</v>
      </c>
      <c r="C45" s="18"/>
      <c r="D45" s="95" t="s">
        <v>84</v>
      </c>
      <c r="E45" s="97">
        <f t="shared" ref="E45" si="10">E46</f>
        <v>10</v>
      </c>
    </row>
    <row r="46" spans="1:5" ht="24.75" customHeight="1">
      <c r="A46" s="18" t="s">
        <v>45</v>
      </c>
      <c r="B46" s="94" t="s">
        <v>85</v>
      </c>
      <c r="C46" s="18" t="s">
        <v>399</v>
      </c>
      <c r="D46" s="83" t="s">
        <v>409</v>
      </c>
      <c r="E46" s="17">
        <v>10</v>
      </c>
    </row>
    <row r="47" spans="1:5" ht="27.75" customHeight="1">
      <c r="A47" s="18" t="s">
        <v>45</v>
      </c>
      <c r="B47" s="94" t="s">
        <v>87</v>
      </c>
      <c r="C47" s="18"/>
      <c r="D47" s="95" t="s">
        <v>86</v>
      </c>
      <c r="E47" s="97">
        <f t="shared" ref="E47" si="11">E48</f>
        <v>15</v>
      </c>
    </row>
    <row r="48" spans="1:5" ht="25.5" customHeight="1">
      <c r="A48" s="18" t="s">
        <v>45</v>
      </c>
      <c r="B48" s="94" t="s">
        <v>87</v>
      </c>
      <c r="C48" s="18" t="s">
        <v>399</v>
      </c>
      <c r="D48" s="83" t="s">
        <v>409</v>
      </c>
      <c r="E48" s="17">
        <v>15</v>
      </c>
    </row>
    <row r="49" spans="1:5" ht="16.5" customHeight="1">
      <c r="A49" s="18" t="s">
        <v>45</v>
      </c>
      <c r="B49" s="94" t="s">
        <v>297</v>
      </c>
      <c r="C49" s="18"/>
      <c r="D49" s="99" t="s">
        <v>298</v>
      </c>
      <c r="E49" s="97">
        <f t="shared" ref="E49" si="12">E50</f>
        <v>864</v>
      </c>
    </row>
    <row r="50" spans="1:5" ht="53.25" customHeight="1">
      <c r="A50" s="18" t="s">
        <v>45</v>
      </c>
      <c r="B50" s="94" t="s">
        <v>297</v>
      </c>
      <c r="C50" s="18" t="s">
        <v>398</v>
      </c>
      <c r="D50" s="20" t="s">
        <v>408</v>
      </c>
      <c r="E50" s="17">
        <v>864</v>
      </c>
    </row>
    <row r="51" spans="1:5" ht="18" customHeight="1">
      <c r="A51" s="18" t="s">
        <v>45</v>
      </c>
      <c r="B51" s="94" t="s">
        <v>360</v>
      </c>
      <c r="C51" s="18"/>
      <c r="D51" s="99" t="s">
        <v>359</v>
      </c>
      <c r="E51" s="152">
        <f t="shared" ref="E51" si="13">E52</f>
        <v>8.6999999999999993</v>
      </c>
    </row>
    <row r="52" spans="1:5" ht="59.25" customHeight="1">
      <c r="A52" s="18" t="s">
        <v>45</v>
      </c>
      <c r="B52" s="94" t="s">
        <v>360</v>
      </c>
      <c r="C52" s="18" t="s">
        <v>398</v>
      </c>
      <c r="D52" s="217" t="s">
        <v>408</v>
      </c>
      <c r="E52" s="17">
        <v>8.6999999999999993</v>
      </c>
    </row>
    <row r="53" spans="1:5" ht="24.75" customHeight="1">
      <c r="A53" s="18" t="s">
        <v>45</v>
      </c>
      <c r="B53" s="94" t="s">
        <v>311</v>
      </c>
      <c r="C53" s="18"/>
      <c r="D53" s="144" t="s">
        <v>328</v>
      </c>
      <c r="E53" s="152">
        <f t="shared" ref="E53" si="14">E54</f>
        <v>14</v>
      </c>
    </row>
    <row r="54" spans="1:5" ht="28.5" customHeight="1">
      <c r="A54" s="18" t="s">
        <v>45</v>
      </c>
      <c r="B54" s="94" t="s">
        <v>311</v>
      </c>
      <c r="C54" s="18" t="s">
        <v>399</v>
      </c>
      <c r="D54" s="83" t="s">
        <v>409</v>
      </c>
      <c r="E54" s="17">
        <v>14</v>
      </c>
    </row>
    <row r="55" spans="1:5" ht="28.5" customHeight="1">
      <c r="A55" s="80" t="s">
        <v>46</v>
      </c>
      <c r="B55" s="116" t="s">
        <v>108</v>
      </c>
      <c r="C55" s="223"/>
      <c r="D55" s="95" t="s">
        <v>107</v>
      </c>
      <c r="E55" s="98">
        <f>E56+E57</f>
        <v>363.05</v>
      </c>
    </row>
    <row r="56" spans="1:5" ht="39.75" customHeight="1">
      <c r="A56" s="21" t="s">
        <v>46</v>
      </c>
      <c r="B56" s="116" t="s">
        <v>108</v>
      </c>
      <c r="C56" s="18" t="s">
        <v>398</v>
      </c>
      <c r="D56" s="255" t="s">
        <v>408</v>
      </c>
      <c r="E56" s="17">
        <v>306.94</v>
      </c>
    </row>
    <row r="57" spans="1:5" ht="28.5" customHeight="1">
      <c r="A57" s="21" t="s">
        <v>46</v>
      </c>
      <c r="B57" s="94" t="s">
        <v>413</v>
      </c>
      <c r="C57" s="18" t="s">
        <v>399</v>
      </c>
      <c r="D57" s="83" t="s">
        <v>409</v>
      </c>
      <c r="E57" s="17">
        <v>56.11</v>
      </c>
    </row>
    <row r="58" spans="1:5" s="11" customFormat="1" ht="21" customHeight="1">
      <c r="A58" s="30" t="s">
        <v>39</v>
      </c>
      <c r="B58" s="94" t="s">
        <v>418</v>
      </c>
      <c r="C58" s="30"/>
      <c r="D58" s="144" t="s">
        <v>471</v>
      </c>
      <c r="E58" s="142">
        <f t="shared" ref="E58" si="15">E59</f>
        <v>295</v>
      </c>
    </row>
    <row r="59" spans="1:5" s="11" customFormat="1" ht="30" customHeight="1">
      <c r="A59" s="30" t="s">
        <v>39</v>
      </c>
      <c r="B59" s="94" t="s">
        <v>418</v>
      </c>
      <c r="C59" s="30" t="s">
        <v>399</v>
      </c>
      <c r="D59" s="83" t="s">
        <v>409</v>
      </c>
      <c r="E59" s="17">
        <v>295</v>
      </c>
    </row>
    <row r="60" spans="1:5" ht="14.25" customHeight="1">
      <c r="A60" s="40" t="s">
        <v>57</v>
      </c>
      <c r="B60" s="94" t="s">
        <v>319</v>
      </c>
      <c r="C60" s="85"/>
      <c r="D60" s="99" t="s">
        <v>89</v>
      </c>
      <c r="E60" s="97">
        <f t="shared" ref="E60" si="16">E61</f>
        <v>30</v>
      </c>
    </row>
    <row r="61" spans="1:5" ht="27.75" customHeight="1">
      <c r="A61" s="85" t="s">
        <v>57</v>
      </c>
      <c r="B61" s="94" t="s">
        <v>319</v>
      </c>
      <c r="C61" s="85" t="s">
        <v>399</v>
      </c>
      <c r="D61" s="83" t="s">
        <v>409</v>
      </c>
      <c r="E61" s="17">
        <v>30</v>
      </c>
    </row>
    <row r="62" spans="1:5" ht="50.25" customHeight="1">
      <c r="A62" s="40" t="s">
        <v>314</v>
      </c>
      <c r="B62" s="94" t="s">
        <v>389</v>
      </c>
      <c r="C62" s="85"/>
      <c r="D62" s="165" t="s">
        <v>390</v>
      </c>
      <c r="E62" s="152">
        <f t="shared" ref="E62" si="17">E63</f>
        <v>53</v>
      </c>
    </row>
    <row r="63" spans="1:5" ht="27.75" customHeight="1">
      <c r="A63" s="30" t="s">
        <v>314</v>
      </c>
      <c r="B63" s="94" t="s">
        <v>389</v>
      </c>
      <c r="C63" s="85" t="s">
        <v>399</v>
      </c>
      <c r="D63" s="83" t="s">
        <v>409</v>
      </c>
      <c r="E63" s="17">
        <v>53</v>
      </c>
    </row>
    <row r="64" spans="1:5" s="12" customFormat="1" ht="25.5" customHeight="1">
      <c r="A64" s="85" t="s">
        <v>314</v>
      </c>
      <c r="B64" s="94" t="s">
        <v>425</v>
      </c>
      <c r="C64" s="85"/>
      <c r="D64" s="146" t="s">
        <v>423</v>
      </c>
      <c r="E64" s="202">
        <f>E65</f>
        <v>135</v>
      </c>
    </row>
    <row r="65" spans="1:5" s="12" customFormat="1" ht="30" customHeight="1">
      <c r="A65" s="85" t="s">
        <v>314</v>
      </c>
      <c r="B65" s="94" t="s">
        <v>425</v>
      </c>
      <c r="C65" s="85" t="s">
        <v>399</v>
      </c>
      <c r="D65" s="83" t="s">
        <v>409</v>
      </c>
      <c r="E65" s="17">
        <v>135</v>
      </c>
    </row>
    <row r="66" spans="1:5" s="12" customFormat="1" ht="30" customHeight="1">
      <c r="A66" s="85" t="s">
        <v>314</v>
      </c>
      <c r="B66" s="94" t="s">
        <v>426</v>
      </c>
      <c r="C66" s="85"/>
      <c r="D66" s="146" t="s">
        <v>424</v>
      </c>
      <c r="E66" s="142">
        <f t="shared" ref="E66" si="18">E67</f>
        <v>15</v>
      </c>
    </row>
    <row r="67" spans="1:5" s="12" customFormat="1" ht="30" customHeight="1">
      <c r="A67" s="85" t="s">
        <v>314</v>
      </c>
      <c r="B67" s="94" t="s">
        <v>426</v>
      </c>
      <c r="C67" s="85" t="s">
        <v>399</v>
      </c>
      <c r="D67" s="83" t="s">
        <v>409</v>
      </c>
      <c r="E67" s="17">
        <v>15</v>
      </c>
    </row>
    <row r="68" spans="1:5" s="12" customFormat="1" ht="27.75" customHeight="1">
      <c r="A68" s="40" t="s">
        <v>33</v>
      </c>
      <c r="B68" s="94" t="s">
        <v>521</v>
      </c>
      <c r="C68" s="23"/>
      <c r="D68" s="100" t="s">
        <v>522</v>
      </c>
      <c r="E68" s="152">
        <f>E69</f>
        <v>96</v>
      </c>
    </row>
    <row r="69" spans="1:5" s="12" customFormat="1" ht="30" customHeight="1">
      <c r="A69" s="18" t="s">
        <v>33</v>
      </c>
      <c r="B69" s="94" t="s">
        <v>521</v>
      </c>
      <c r="C69" s="23" t="s">
        <v>399</v>
      </c>
      <c r="D69" s="83" t="s">
        <v>409</v>
      </c>
      <c r="E69" s="17">
        <v>96</v>
      </c>
    </row>
    <row r="70" spans="1:5" ht="36.75" customHeight="1">
      <c r="A70" s="40" t="s">
        <v>54</v>
      </c>
      <c r="B70" s="94" t="s">
        <v>138</v>
      </c>
      <c r="C70" s="23"/>
      <c r="D70" s="100" t="s">
        <v>137</v>
      </c>
      <c r="E70" s="138">
        <f t="shared" ref="E70" si="19">E71</f>
        <v>5926</v>
      </c>
    </row>
    <row r="71" spans="1:5" ht="28.5" customHeight="1">
      <c r="A71" s="18" t="s">
        <v>54</v>
      </c>
      <c r="B71" s="94" t="s">
        <v>138</v>
      </c>
      <c r="C71" s="23" t="s">
        <v>399</v>
      </c>
      <c r="D71" s="83" t="s">
        <v>409</v>
      </c>
      <c r="E71" s="101">
        <v>5926</v>
      </c>
    </row>
    <row r="72" spans="1:5" ht="40.5" customHeight="1">
      <c r="A72" s="18" t="s">
        <v>54</v>
      </c>
      <c r="B72" s="94" t="s">
        <v>303</v>
      </c>
      <c r="C72" s="23"/>
      <c r="D72" s="188" t="s">
        <v>289</v>
      </c>
      <c r="E72" s="189">
        <f t="shared" ref="E72" si="20">E73</f>
        <v>60</v>
      </c>
    </row>
    <row r="73" spans="1:5" ht="26.25" customHeight="1">
      <c r="A73" s="18" t="s">
        <v>54</v>
      </c>
      <c r="B73" s="94" t="s">
        <v>303</v>
      </c>
      <c r="C73" s="23" t="s">
        <v>399</v>
      </c>
      <c r="D73" s="83" t="s">
        <v>409</v>
      </c>
      <c r="E73" s="190">
        <v>60</v>
      </c>
    </row>
    <row r="74" spans="1:5" ht="38.25" customHeight="1">
      <c r="A74" s="18" t="s">
        <v>54</v>
      </c>
      <c r="B74" s="94" t="s">
        <v>91</v>
      </c>
      <c r="C74" s="221"/>
      <c r="D74" s="95" t="s">
        <v>90</v>
      </c>
      <c r="E74" s="97">
        <f t="shared" ref="E74" si="21">E75</f>
        <v>15382</v>
      </c>
    </row>
    <row r="75" spans="1:5" ht="26.25" customHeight="1">
      <c r="A75" s="21" t="s">
        <v>54</v>
      </c>
      <c r="B75" s="94" t="s">
        <v>91</v>
      </c>
      <c r="C75" s="30" t="s">
        <v>399</v>
      </c>
      <c r="D75" s="83" t="s">
        <v>409</v>
      </c>
      <c r="E75" s="29">
        <v>15382</v>
      </c>
    </row>
    <row r="76" spans="1:5" ht="26.25" customHeight="1">
      <c r="A76" s="30" t="s">
        <v>54</v>
      </c>
      <c r="B76" s="175" t="s">
        <v>133</v>
      </c>
      <c r="C76" s="23"/>
      <c r="D76" s="100" t="s">
        <v>392</v>
      </c>
      <c r="E76" s="97">
        <f t="shared" ref="E76" si="22">E77</f>
        <v>5</v>
      </c>
    </row>
    <row r="77" spans="1:5" ht="27.75" customHeight="1">
      <c r="A77" s="30" t="s">
        <v>54</v>
      </c>
      <c r="B77" s="175" t="s">
        <v>133</v>
      </c>
      <c r="C77" s="23" t="s">
        <v>399</v>
      </c>
      <c r="D77" s="83" t="s">
        <v>409</v>
      </c>
      <c r="E77" s="17">
        <v>5</v>
      </c>
    </row>
    <row r="78" spans="1:5" ht="19.5" customHeight="1">
      <c r="A78" s="40" t="s">
        <v>38</v>
      </c>
      <c r="B78" s="175" t="s">
        <v>139</v>
      </c>
      <c r="C78" s="23"/>
      <c r="D78" s="102" t="s">
        <v>490</v>
      </c>
      <c r="E78" s="139">
        <f t="shared" ref="E78" si="23">E79</f>
        <v>7</v>
      </c>
    </row>
    <row r="79" spans="1:5" ht="26.25" customHeight="1">
      <c r="A79" s="30" t="s">
        <v>38</v>
      </c>
      <c r="B79" s="175" t="s">
        <v>139</v>
      </c>
      <c r="C79" s="23" t="s">
        <v>399</v>
      </c>
      <c r="D79" s="83" t="s">
        <v>69</v>
      </c>
      <c r="E79" s="17">
        <v>7</v>
      </c>
    </row>
    <row r="80" spans="1:5" ht="24.75" customHeight="1">
      <c r="A80" s="85" t="s">
        <v>38</v>
      </c>
      <c r="B80" s="94" t="s">
        <v>93</v>
      </c>
      <c r="C80" s="87"/>
      <c r="D80" s="95" t="s">
        <v>92</v>
      </c>
      <c r="E80" s="98">
        <f t="shared" ref="E80" si="24">E81</f>
        <v>18</v>
      </c>
    </row>
    <row r="81" spans="1:5" ht="24.75" customHeight="1">
      <c r="A81" s="85" t="s">
        <v>38</v>
      </c>
      <c r="B81" s="94" t="s">
        <v>93</v>
      </c>
      <c r="C81" s="23" t="s">
        <v>399</v>
      </c>
      <c r="D81" s="83" t="s">
        <v>409</v>
      </c>
      <c r="E81" s="17">
        <v>18</v>
      </c>
    </row>
    <row r="82" spans="1:5" ht="24.75" customHeight="1">
      <c r="A82" s="85" t="s">
        <v>38</v>
      </c>
      <c r="B82" s="94" t="s">
        <v>94</v>
      </c>
      <c r="C82" s="30"/>
      <c r="D82" s="95" t="s">
        <v>383</v>
      </c>
      <c r="E82" s="152">
        <f t="shared" ref="E82" si="25">E83</f>
        <v>12</v>
      </c>
    </row>
    <row r="83" spans="1:5" ht="24.75" customHeight="1">
      <c r="A83" s="85" t="s">
        <v>38</v>
      </c>
      <c r="B83" s="94" t="s">
        <v>94</v>
      </c>
      <c r="C83" s="18" t="s">
        <v>399</v>
      </c>
      <c r="D83" s="83" t="s">
        <v>409</v>
      </c>
      <c r="E83" s="17">
        <v>12</v>
      </c>
    </row>
    <row r="84" spans="1:5" ht="15.75" customHeight="1">
      <c r="A84" s="85" t="s">
        <v>38</v>
      </c>
      <c r="B84" s="94" t="s">
        <v>420</v>
      </c>
      <c r="C84" s="18"/>
      <c r="D84" s="95" t="s">
        <v>419</v>
      </c>
      <c r="E84" s="142">
        <f t="shared" ref="E84" si="26">E85</f>
        <v>25</v>
      </c>
    </row>
    <row r="85" spans="1:5" ht="24.75" customHeight="1">
      <c r="A85" s="85" t="s">
        <v>38</v>
      </c>
      <c r="B85" s="94" t="s">
        <v>420</v>
      </c>
      <c r="C85" s="18" t="s">
        <v>399</v>
      </c>
      <c r="D85" s="83" t="s">
        <v>409</v>
      </c>
      <c r="E85" s="17">
        <v>25</v>
      </c>
    </row>
    <row r="86" spans="1:5" ht="19.5" customHeight="1">
      <c r="A86" s="85" t="s">
        <v>38</v>
      </c>
      <c r="B86" s="94" t="s">
        <v>525</v>
      </c>
      <c r="C86" s="18"/>
      <c r="D86" s="95" t="s">
        <v>524</v>
      </c>
      <c r="E86" s="142">
        <f>E87</f>
        <v>0.3</v>
      </c>
    </row>
    <row r="87" spans="1:5" ht="24.75" customHeight="1">
      <c r="A87" s="85" t="s">
        <v>38</v>
      </c>
      <c r="B87" s="94" t="s">
        <v>525</v>
      </c>
      <c r="C87" s="18" t="s">
        <v>399</v>
      </c>
      <c r="D87" s="83" t="s">
        <v>409</v>
      </c>
      <c r="E87" s="17">
        <v>0.3</v>
      </c>
    </row>
    <row r="88" spans="1:5" ht="15" customHeight="1">
      <c r="A88" s="24" t="s">
        <v>6</v>
      </c>
      <c r="B88" s="94" t="s">
        <v>148</v>
      </c>
      <c r="C88" s="15"/>
      <c r="D88" s="95" t="s">
        <v>415</v>
      </c>
      <c r="E88" s="98">
        <f t="shared" ref="E88" si="27">E89</f>
        <v>524</v>
      </c>
    </row>
    <row r="89" spans="1:5" ht="27.75" customHeight="1">
      <c r="A89" s="18" t="s">
        <v>6</v>
      </c>
      <c r="B89" s="94" t="s">
        <v>148</v>
      </c>
      <c r="C89" s="18" t="s">
        <v>399</v>
      </c>
      <c r="D89" s="83" t="s">
        <v>409</v>
      </c>
      <c r="E89" s="17">
        <v>524</v>
      </c>
    </row>
    <row r="90" spans="1:5" ht="15.75" customHeight="1">
      <c r="A90" s="40" t="s">
        <v>63</v>
      </c>
      <c r="B90" s="94" t="s">
        <v>95</v>
      </c>
      <c r="C90" s="18"/>
      <c r="D90" s="95" t="s">
        <v>422</v>
      </c>
      <c r="E90" s="97">
        <f t="shared" ref="E90" si="28">E91</f>
        <v>458.1</v>
      </c>
    </row>
    <row r="91" spans="1:5" ht="27.75" customHeight="1">
      <c r="A91" s="18" t="s">
        <v>63</v>
      </c>
      <c r="B91" s="94" t="s">
        <v>95</v>
      </c>
      <c r="C91" s="18" t="s">
        <v>399</v>
      </c>
      <c r="D91" s="83" t="s">
        <v>69</v>
      </c>
      <c r="E91" s="17">
        <v>458.1</v>
      </c>
    </row>
    <row r="92" spans="1:5" ht="27" hidden="1" customHeight="1">
      <c r="A92" s="40" t="s">
        <v>63</v>
      </c>
      <c r="B92" s="176" t="s">
        <v>371</v>
      </c>
      <c r="C92" s="18"/>
      <c r="D92" s="196" t="s">
        <v>373</v>
      </c>
      <c r="E92" s="152">
        <f t="shared" ref="E92" si="29">E93</f>
        <v>0</v>
      </c>
    </row>
    <row r="93" spans="1:5" ht="28.5" hidden="1" customHeight="1">
      <c r="A93" s="40" t="s">
        <v>63</v>
      </c>
      <c r="B93" s="176" t="s">
        <v>371</v>
      </c>
      <c r="C93" s="18" t="s">
        <v>372</v>
      </c>
      <c r="D93" s="145" t="s">
        <v>374</v>
      </c>
      <c r="E93" s="17">
        <v>0</v>
      </c>
    </row>
    <row r="94" spans="1:5" ht="27.75" customHeight="1">
      <c r="A94" s="40" t="s">
        <v>63</v>
      </c>
      <c r="B94" s="94" t="s">
        <v>145</v>
      </c>
      <c r="C94" s="23"/>
      <c r="D94" s="105" t="s">
        <v>146</v>
      </c>
      <c r="E94" s="97">
        <f t="shared" ref="E94" si="30">E95</f>
        <v>20</v>
      </c>
    </row>
    <row r="95" spans="1:5" ht="28.5" customHeight="1">
      <c r="A95" s="30" t="s">
        <v>63</v>
      </c>
      <c r="B95" s="94" t="s">
        <v>145</v>
      </c>
      <c r="C95" s="23" t="s">
        <v>399</v>
      </c>
      <c r="D95" s="83" t="s">
        <v>409</v>
      </c>
      <c r="E95" s="17">
        <v>20</v>
      </c>
    </row>
    <row r="96" spans="1:5" ht="17.25" customHeight="1">
      <c r="A96" s="40" t="s">
        <v>63</v>
      </c>
      <c r="B96" s="94" t="s">
        <v>428</v>
      </c>
      <c r="C96" s="53"/>
      <c r="D96" s="95" t="s">
        <v>416</v>
      </c>
      <c r="E96" s="98">
        <f t="shared" ref="E96" si="31">E97</f>
        <v>998</v>
      </c>
    </row>
    <row r="97" spans="1:5" ht="26.25" customHeight="1">
      <c r="A97" s="30" t="s">
        <v>63</v>
      </c>
      <c r="B97" s="94" t="s">
        <v>428</v>
      </c>
      <c r="C97" s="53" t="s">
        <v>399</v>
      </c>
      <c r="D97" s="83" t="s">
        <v>409</v>
      </c>
      <c r="E97" s="17">
        <v>998</v>
      </c>
    </row>
    <row r="98" spans="1:5" s="12" customFormat="1" ht="51" customHeight="1">
      <c r="A98" s="40" t="s">
        <v>302</v>
      </c>
      <c r="B98" s="94" t="s">
        <v>494</v>
      </c>
      <c r="C98" s="18"/>
      <c r="D98" s="144" t="s">
        <v>429</v>
      </c>
      <c r="E98" s="152">
        <f t="shared" ref="E98" si="32">E99</f>
        <v>52</v>
      </c>
    </row>
    <row r="99" spans="1:5" s="12" customFormat="1" ht="27" customHeight="1">
      <c r="A99" s="18" t="s">
        <v>302</v>
      </c>
      <c r="B99" s="94" t="s">
        <v>494</v>
      </c>
      <c r="C99" s="18" t="s">
        <v>399</v>
      </c>
      <c r="D99" s="83" t="s">
        <v>409</v>
      </c>
      <c r="E99" s="42">
        <v>52</v>
      </c>
    </row>
    <row r="100" spans="1:5" s="11" customFormat="1" ht="48" customHeight="1">
      <c r="A100" s="30" t="s">
        <v>302</v>
      </c>
      <c r="B100" s="94" t="s">
        <v>346</v>
      </c>
      <c r="C100" s="30"/>
      <c r="D100" s="227" t="s">
        <v>327</v>
      </c>
      <c r="E100" s="202">
        <f t="shared" ref="E100" si="33">E101</f>
        <v>408</v>
      </c>
    </row>
    <row r="101" spans="1:5" s="11" customFormat="1" ht="27.75" customHeight="1">
      <c r="A101" s="30" t="s">
        <v>302</v>
      </c>
      <c r="B101" s="94" t="s">
        <v>346</v>
      </c>
      <c r="C101" s="30" t="s">
        <v>399</v>
      </c>
      <c r="D101" s="83" t="s">
        <v>409</v>
      </c>
      <c r="E101" s="17">
        <v>408</v>
      </c>
    </row>
    <row r="102" spans="1:5" s="11" customFormat="1" ht="37.5" customHeight="1">
      <c r="A102" s="30" t="s">
        <v>302</v>
      </c>
      <c r="B102" s="94" t="s">
        <v>496</v>
      </c>
      <c r="C102" s="30"/>
      <c r="D102" s="144" t="s">
        <v>479</v>
      </c>
      <c r="E102" s="142">
        <f>E103</f>
        <v>100</v>
      </c>
    </row>
    <row r="103" spans="1:5" s="11" customFormat="1" ht="27.75" customHeight="1">
      <c r="A103" s="30" t="s">
        <v>302</v>
      </c>
      <c r="B103" s="94" t="s">
        <v>496</v>
      </c>
      <c r="C103" s="30" t="s">
        <v>399</v>
      </c>
      <c r="D103" s="83" t="s">
        <v>409</v>
      </c>
      <c r="E103" s="17">
        <v>100</v>
      </c>
    </row>
    <row r="104" spans="1:5" s="11" customFormat="1" ht="42" customHeight="1">
      <c r="A104" s="30" t="s">
        <v>302</v>
      </c>
      <c r="B104" s="94" t="s">
        <v>527</v>
      </c>
      <c r="C104" s="30"/>
      <c r="D104" s="144" t="s">
        <v>528</v>
      </c>
      <c r="E104" s="142">
        <f>E105</f>
        <v>100</v>
      </c>
    </row>
    <row r="105" spans="1:5" s="11" customFormat="1" ht="27.75" customHeight="1">
      <c r="A105" s="30" t="s">
        <v>302</v>
      </c>
      <c r="B105" s="94" t="s">
        <v>527</v>
      </c>
      <c r="C105" s="30" t="s">
        <v>399</v>
      </c>
      <c r="D105" s="83" t="s">
        <v>409</v>
      </c>
      <c r="E105" s="17">
        <v>100</v>
      </c>
    </row>
    <row r="106" spans="1:5" s="11" customFormat="1" ht="18" customHeight="1">
      <c r="A106" s="30" t="s">
        <v>302</v>
      </c>
      <c r="B106" s="94" t="s">
        <v>431</v>
      </c>
      <c r="C106" s="30"/>
      <c r="D106" s="233" t="s">
        <v>478</v>
      </c>
      <c r="E106" s="152">
        <f>E107+E108</f>
        <v>1566</v>
      </c>
    </row>
    <row r="107" spans="1:5" s="11" customFormat="1" ht="52.5" customHeight="1">
      <c r="A107" s="30" t="s">
        <v>302</v>
      </c>
      <c r="B107" s="94" t="s">
        <v>431</v>
      </c>
      <c r="C107" s="30" t="s">
        <v>398</v>
      </c>
      <c r="D107" s="256" t="s">
        <v>408</v>
      </c>
      <c r="E107" s="103">
        <v>494</v>
      </c>
    </row>
    <row r="108" spans="1:5" s="11" customFormat="1" ht="30" customHeight="1">
      <c r="A108" s="30" t="s">
        <v>302</v>
      </c>
      <c r="B108" s="94" t="s">
        <v>431</v>
      </c>
      <c r="C108" s="30" t="s">
        <v>399</v>
      </c>
      <c r="D108" s="83" t="s">
        <v>409</v>
      </c>
      <c r="E108" s="17">
        <v>1072</v>
      </c>
    </row>
    <row r="109" spans="1:5" s="11" customFormat="1" ht="18.75" customHeight="1">
      <c r="A109" s="30" t="s">
        <v>302</v>
      </c>
      <c r="B109" s="94" t="s">
        <v>432</v>
      </c>
      <c r="C109" s="30"/>
      <c r="D109" s="144" t="s">
        <v>477</v>
      </c>
      <c r="E109" s="142">
        <f t="shared" ref="E109" si="34">E110</f>
        <v>993</v>
      </c>
    </row>
    <row r="110" spans="1:5" s="11" customFormat="1" ht="30" customHeight="1">
      <c r="A110" s="30" t="s">
        <v>302</v>
      </c>
      <c r="B110" s="94" t="s">
        <v>432</v>
      </c>
      <c r="C110" s="30" t="s">
        <v>399</v>
      </c>
      <c r="D110" s="83" t="s">
        <v>409</v>
      </c>
      <c r="E110" s="17">
        <v>993</v>
      </c>
    </row>
    <row r="111" spans="1:5" s="11" customFormat="1" ht="18.75" customHeight="1">
      <c r="A111" s="30" t="s">
        <v>302</v>
      </c>
      <c r="B111" s="94" t="s">
        <v>434</v>
      </c>
      <c r="C111" s="30"/>
      <c r="D111" s="144" t="s">
        <v>433</v>
      </c>
      <c r="E111" s="142">
        <f t="shared" ref="E111" si="35">E112</f>
        <v>182</v>
      </c>
    </row>
    <row r="112" spans="1:5" s="11" customFormat="1" ht="30" customHeight="1">
      <c r="A112" s="30" t="s">
        <v>302</v>
      </c>
      <c r="B112" s="94" t="s">
        <v>434</v>
      </c>
      <c r="C112" s="30" t="s">
        <v>399</v>
      </c>
      <c r="D112" s="83" t="s">
        <v>409</v>
      </c>
      <c r="E112" s="17">
        <v>182</v>
      </c>
    </row>
    <row r="113" spans="1:5" s="11" customFormat="1" ht="17.25" customHeight="1">
      <c r="A113" s="30" t="s">
        <v>302</v>
      </c>
      <c r="B113" s="94" t="s">
        <v>435</v>
      </c>
      <c r="C113" s="30"/>
      <c r="D113" s="144" t="s">
        <v>476</v>
      </c>
      <c r="E113" s="142">
        <f t="shared" ref="E113" si="36">E114</f>
        <v>2598</v>
      </c>
    </row>
    <row r="114" spans="1:5" s="11" customFormat="1" ht="30" customHeight="1">
      <c r="A114" s="30" t="s">
        <v>302</v>
      </c>
      <c r="B114" s="94" t="s">
        <v>435</v>
      </c>
      <c r="C114" s="30" t="s">
        <v>399</v>
      </c>
      <c r="D114" s="83" t="s">
        <v>409</v>
      </c>
      <c r="E114" s="17">
        <v>2598</v>
      </c>
    </row>
    <row r="115" spans="1:5" s="11" customFormat="1" ht="30" customHeight="1">
      <c r="A115" s="30" t="s">
        <v>302</v>
      </c>
      <c r="B115" s="232" t="s">
        <v>347</v>
      </c>
      <c r="C115" s="30"/>
      <c r="D115" s="144" t="s">
        <v>417</v>
      </c>
      <c r="E115" s="142">
        <f>E116</f>
        <v>1599.5</v>
      </c>
    </row>
    <row r="116" spans="1:5" s="11" customFormat="1" ht="30" customHeight="1">
      <c r="A116" s="30" t="s">
        <v>302</v>
      </c>
      <c r="B116" s="232" t="s">
        <v>347</v>
      </c>
      <c r="C116" s="30" t="s">
        <v>399</v>
      </c>
      <c r="D116" s="83" t="s">
        <v>409</v>
      </c>
      <c r="E116" s="17">
        <v>1599.5</v>
      </c>
    </row>
    <row r="117" spans="1:5" s="11" customFormat="1" ht="23.25" customHeight="1">
      <c r="A117" s="30" t="s">
        <v>302</v>
      </c>
      <c r="B117" s="175" t="s">
        <v>518</v>
      </c>
      <c r="C117" s="30"/>
      <c r="D117" s="144" t="s">
        <v>519</v>
      </c>
      <c r="E117" s="152">
        <f>E118</f>
        <v>2497</v>
      </c>
    </row>
    <row r="118" spans="1:5" s="11" customFormat="1" ht="30" customHeight="1">
      <c r="A118" s="30" t="s">
        <v>302</v>
      </c>
      <c r="B118" s="175" t="s">
        <v>518</v>
      </c>
      <c r="C118" s="30" t="s">
        <v>399</v>
      </c>
      <c r="D118" s="83" t="s">
        <v>409</v>
      </c>
      <c r="E118" s="17">
        <v>2497</v>
      </c>
    </row>
    <row r="119" spans="1:5" s="11" customFormat="1" ht="30" customHeight="1">
      <c r="A119" s="30" t="s">
        <v>302</v>
      </c>
      <c r="B119" s="175" t="s">
        <v>531</v>
      </c>
      <c r="C119" s="30"/>
      <c r="D119" s="144" t="s">
        <v>530</v>
      </c>
      <c r="E119" s="152">
        <f>E120</f>
        <v>803</v>
      </c>
    </row>
    <row r="120" spans="1:5" s="11" customFormat="1" ht="30" customHeight="1">
      <c r="A120" s="30" t="s">
        <v>302</v>
      </c>
      <c r="B120" s="175" t="s">
        <v>531</v>
      </c>
      <c r="C120" s="30" t="s">
        <v>399</v>
      </c>
      <c r="D120" s="83" t="s">
        <v>409</v>
      </c>
      <c r="E120" s="17">
        <v>803</v>
      </c>
    </row>
    <row r="121" spans="1:5" s="11" customFormat="1" ht="30" customHeight="1">
      <c r="A121" s="30" t="s">
        <v>302</v>
      </c>
      <c r="B121" s="175" t="s">
        <v>533</v>
      </c>
      <c r="C121" s="30"/>
      <c r="D121" s="144" t="s">
        <v>534</v>
      </c>
      <c r="E121" s="152">
        <f>E122</f>
        <v>400</v>
      </c>
    </row>
    <row r="122" spans="1:5" s="11" customFormat="1" ht="30" customHeight="1">
      <c r="A122" s="30" t="s">
        <v>302</v>
      </c>
      <c r="B122" s="175" t="s">
        <v>533</v>
      </c>
      <c r="C122" s="30" t="s">
        <v>399</v>
      </c>
      <c r="D122" s="83" t="s">
        <v>409</v>
      </c>
      <c r="E122" s="17">
        <v>400</v>
      </c>
    </row>
    <row r="123" spans="1:5" s="12" customFormat="1" ht="39" customHeight="1">
      <c r="A123" s="40" t="s">
        <v>376</v>
      </c>
      <c r="B123" s="94" t="s">
        <v>379</v>
      </c>
      <c r="C123" s="30"/>
      <c r="D123" s="254" t="s">
        <v>515</v>
      </c>
      <c r="E123" s="152">
        <f t="shared" ref="E123" si="37">E124</f>
        <v>7374</v>
      </c>
    </row>
    <row r="124" spans="1:5" s="12" customFormat="1" ht="27" customHeight="1">
      <c r="A124" s="30" t="s">
        <v>376</v>
      </c>
      <c r="B124" s="94" t="s">
        <v>379</v>
      </c>
      <c r="C124" s="18" t="s">
        <v>399</v>
      </c>
      <c r="D124" s="83" t="s">
        <v>409</v>
      </c>
      <c r="E124" s="17">
        <v>7374</v>
      </c>
    </row>
    <row r="125" spans="1:5" s="12" customFormat="1" ht="39.75" customHeight="1">
      <c r="A125" s="40" t="s">
        <v>376</v>
      </c>
      <c r="B125" s="94" t="s">
        <v>454</v>
      </c>
      <c r="C125" s="30"/>
      <c r="D125" s="254" t="s">
        <v>516</v>
      </c>
      <c r="E125" s="142">
        <f>E126</f>
        <v>388.1</v>
      </c>
    </row>
    <row r="126" spans="1:5" s="12" customFormat="1" ht="27" customHeight="1">
      <c r="A126" s="30" t="s">
        <v>376</v>
      </c>
      <c r="B126" s="94" t="s">
        <v>454</v>
      </c>
      <c r="C126" s="18" t="s">
        <v>399</v>
      </c>
      <c r="D126" s="83" t="s">
        <v>409</v>
      </c>
      <c r="E126" s="17">
        <v>388.1</v>
      </c>
    </row>
    <row r="127" spans="1:5" s="11" customFormat="1" ht="27.75" customHeight="1">
      <c r="A127" s="85" t="s">
        <v>376</v>
      </c>
      <c r="B127" s="94" t="s">
        <v>436</v>
      </c>
      <c r="C127" s="30"/>
      <c r="D127" s="161" t="s">
        <v>377</v>
      </c>
      <c r="E127" s="202">
        <f t="shared" ref="E127" si="38">E128</f>
        <v>68.5</v>
      </c>
    </row>
    <row r="128" spans="1:5" s="11" customFormat="1" ht="27.75" customHeight="1">
      <c r="A128" s="30" t="s">
        <v>376</v>
      </c>
      <c r="B128" s="94" t="s">
        <v>437</v>
      </c>
      <c r="C128" s="18" t="s">
        <v>399</v>
      </c>
      <c r="D128" s="83" t="s">
        <v>409</v>
      </c>
      <c r="E128" s="17">
        <v>68.5</v>
      </c>
    </row>
    <row r="129" spans="1:5" s="12" customFormat="1" ht="64.5" customHeight="1">
      <c r="A129" s="54" t="s">
        <v>9</v>
      </c>
      <c r="B129" s="94" t="s">
        <v>119</v>
      </c>
      <c r="C129" s="54"/>
      <c r="D129" s="95" t="s">
        <v>118</v>
      </c>
      <c r="E129" s="152">
        <f t="shared" ref="E129" si="39">E130</f>
        <v>1265</v>
      </c>
    </row>
    <row r="130" spans="1:5" s="12" customFormat="1" ht="27" customHeight="1">
      <c r="A130" s="54" t="s">
        <v>9</v>
      </c>
      <c r="B130" s="94" t="s">
        <v>119</v>
      </c>
      <c r="C130" s="30" t="s">
        <v>399</v>
      </c>
      <c r="D130" s="83" t="s">
        <v>409</v>
      </c>
      <c r="E130" s="17">
        <v>1265</v>
      </c>
    </row>
    <row r="131" spans="1:5" ht="15.75" customHeight="1">
      <c r="A131" s="40" t="s">
        <v>65</v>
      </c>
      <c r="B131" s="116" t="s">
        <v>97</v>
      </c>
      <c r="C131" s="15"/>
      <c r="D131" s="99" t="s">
        <v>96</v>
      </c>
      <c r="E131" s="98">
        <f t="shared" ref="E131" si="40">E132+E133</f>
        <v>388</v>
      </c>
    </row>
    <row r="132" spans="1:5" ht="57.75" customHeight="1">
      <c r="A132" s="18" t="s">
        <v>65</v>
      </c>
      <c r="B132" s="116" t="s">
        <v>97</v>
      </c>
      <c r="C132" s="15" t="s">
        <v>398</v>
      </c>
      <c r="D132" s="226" t="s">
        <v>408</v>
      </c>
      <c r="E132" s="17">
        <v>312</v>
      </c>
    </row>
    <row r="133" spans="1:5" ht="25.5">
      <c r="A133" s="18" t="s">
        <v>65</v>
      </c>
      <c r="B133" s="116" t="s">
        <v>97</v>
      </c>
      <c r="C133" s="15" t="s">
        <v>399</v>
      </c>
      <c r="D133" s="83" t="s">
        <v>409</v>
      </c>
      <c r="E133" s="17">
        <v>76</v>
      </c>
    </row>
    <row r="134" spans="1:5" ht="14.25" customHeight="1">
      <c r="A134" s="40" t="s">
        <v>10</v>
      </c>
      <c r="B134" s="94" t="s">
        <v>99</v>
      </c>
      <c r="C134" s="18"/>
      <c r="D134" s="99" t="s">
        <v>98</v>
      </c>
      <c r="E134" s="98">
        <f t="shared" ref="E134" si="41">E135</f>
        <v>1409</v>
      </c>
    </row>
    <row r="135" spans="1:5" ht="12.75" customHeight="1">
      <c r="A135" s="30" t="s">
        <v>10</v>
      </c>
      <c r="B135" s="94" t="s">
        <v>99</v>
      </c>
      <c r="C135" s="85" t="s">
        <v>400</v>
      </c>
      <c r="D135" s="218" t="s">
        <v>410</v>
      </c>
      <c r="E135" s="17">
        <v>1409</v>
      </c>
    </row>
    <row r="136" spans="1:5" ht="53.25" customHeight="1">
      <c r="A136" s="40" t="s">
        <v>10</v>
      </c>
      <c r="B136" s="94" t="s">
        <v>101</v>
      </c>
      <c r="C136" s="18"/>
      <c r="D136" s="95" t="s">
        <v>100</v>
      </c>
      <c r="E136" s="98">
        <f t="shared" ref="E136" si="42">E137</f>
        <v>43.2</v>
      </c>
    </row>
    <row r="137" spans="1:5" ht="17.25" customHeight="1">
      <c r="A137" s="18" t="s">
        <v>10</v>
      </c>
      <c r="B137" s="94" t="s">
        <v>101</v>
      </c>
      <c r="C137" s="30" t="s">
        <v>400</v>
      </c>
      <c r="D137" s="218" t="s">
        <v>410</v>
      </c>
      <c r="E137" s="17">
        <v>43.2</v>
      </c>
    </row>
    <row r="138" spans="1:5" ht="27" customHeight="1">
      <c r="A138" s="18" t="s">
        <v>538</v>
      </c>
      <c r="B138" s="94" t="s">
        <v>539</v>
      </c>
      <c r="C138" s="30"/>
      <c r="D138" s="257" t="s">
        <v>540</v>
      </c>
      <c r="E138" s="142">
        <f>E139</f>
        <v>10</v>
      </c>
    </row>
    <row r="139" spans="1:5" ht="26.25" customHeight="1">
      <c r="A139" s="18" t="s">
        <v>538</v>
      </c>
      <c r="B139" s="94" t="s">
        <v>539</v>
      </c>
      <c r="C139" s="30" t="s">
        <v>403</v>
      </c>
      <c r="D139" s="20" t="s">
        <v>406</v>
      </c>
      <c r="E139" s="17">
        <v>10</v>
      </c>
    </row>
    <row r="140" spans="1:5" ht="52.5" customHeight="1">
      <c r="A140" s="85" t="s">
        <v>11</v>
      </c>
      <c r="B140" s="94" t="s">
        <v>325</v>
      </c>
      <c r="C140" s="177"/>
      <c r="D140" s="165" t="s">
        <v>324</v>
      </c>
      <c r="E140" s="139">
        <f t="shared" ref="E140" si="43">E141</f>
        <v>1925</v>
      </c>
    </row>
    <row r="141" spans="1:5" ht="26.25" customHeight="1">
      <c r="A141" s="30" t="s">
        <v>11</v>
      </c>
      <c r="B141" s="94" t="s">
        <v>325</v>
      </c>
      <c r="C141" s="53" t="s">
        <v>402</v>
      </c>
      <c r="D141" s="145" t="s">
        <v>412</v>
      </c>
      <c r="E141" s="17">
        <v>1925</v>
      </c>
    </row>
    <row r="142" spans="1:5" ht="17.25" customHeight="1">
      <c r="A142" s="18" t="s">
        <v>43</v>
      </c>
      <c r="B142" s="94" t="s">
        <v>103</v>
      </c>
      <c r="C142" s="18"/>
      <c r="D142" s="99" t="s">
        <v>102</v>
      </c>
      <c r="E142" s="222">
        <f t="shared" ref="E142" si="44">E143+E144</f>
        <v>1178</v>
      </c>
    </row>
    <row r="143" spans="1:5" ht="24" customHeight="1">
      <c r="A143" s="18" t="s">
        <v>43</v>
      </c>
      <c r="B143" s="94" t="s">
        <v>103</v>
      </c>
      <c r="C143" s="18" t="s">
        <v>399</v>
      </c>
      <c r="D143" s="83" t="s">
        <v>69</v>
      </c>
      <c r="E143" s="17">
        <v>1173</v>
      </c>
    </row>
    <row r="144" spans="1:5" ht="15.75" customHeight="1">
      <c r="A144" s="18" t="s">
        <v>43</v>
      </c>
      <c r="B144" s="94" t="s">
        <v>103</v>
      </c>
      <c r="C144" s="18" t="s">
        <v>401</v>
      </c>
      <c r="D144" s="219" t="s">
        <v>411</v>
      </c>
      <c r="E144" s="17">
        <v>5</v>
      </c>
    </row>
    <row r="145" spans="1:5" ht="15.75" customHeight="1">
      <c r="A145" s="18" t="s">
        <v>43</v>
      </c>
      <c r="B145" s="94" t="s">
        <v>132</v>
      </c>
      <c r="C145" s="18"/>
      <c r="D145" s="99" t="s">
        <v>131</v>
      </c>
      <c r="E145" s="97">
        <f t="shared" ref="E145" si="45">E146</f>
        <v>50</v>
      </c>
    </row>
    <row r="146" spans="1:5" ht="25.5" customHeight="1">
      <c r="A146" s="18" t="s">
        <v>43</v>
      </c>
      <c r="B146" s="94" t="s">
        <v>132</v>
      </c>
      <c r="C146" s="18" t="s">
        <v>399</v>
      </c>
      <c r="D146" s="83" t="s">
        <v>409</v>
      </c>
      <c r="E146" s="70">
        <v>50</v>
      </c>
    </row>
    <row r="147" spans="1:5" ht="27" customHeight="1">
      <c r="A147" s="18" t="s">
        <v>62</v>
      </c>
      <c r="B147" s="94" t="s">
        <v>104</v>
      </c>
      <c r="C147" s="53"/>
      <c r="D147" s="95" t="s">
        <v>304</v>
      </c>
      <c r="E147" s="97">
        <f t="shared" ref="E147" si="46">E148</f>
        <v>321</v>
      </c>
    </row>
    <row r="148" spans="1:5" ht="25.5" customHeight="1">
      <c r="A148" s="18" t="s">
        <v>62</v>
      </c>
      <c r="B148" s="94" t="s">
        <v>104</v>
      </c>
      <c r="C148" s="53" t="s">
        <v>399</v>
      </c>
      <c r="D148" s="83" t="s">
        <v>409</v>
      </c>
      <c r="E148" s="17">
        <v>321</v>
      </c>
    </row>
    <row r="149" spans="1:5" s="1" customFormat="1" ht="28.5" customHeight="1">
      <c r="A149" s="18" t="s">
        <v>62</v>
      </c>
      <c r="B149" s="94" t="s">
        <v>316</v>
      </c>
      <c r="C149" s="53"/>
      <c r="D149" s="95" t="s">
        <v>305</v>
      </c>
      <c r="E149" s="97">
        <f t="shared" ref="E149" si="47">E150</f>
        <v>3.2</v>
      </c>
    </row>
    <row r="150" spans="1:5" s="11" customFormat="1" ht="26.25" customHeight="1">
      <c r="A150" s="18" t="s">
        <v>62</v>
      </c>
      <c r="B150" s="94" t="s">
        <v>316</v>
      </c>
      <c r="C150" s="53" t="s">
        <v>399</v>
      </c>
      <c r="D150" s="83" t="s">
        <v>409</v>
      </c>
      <c r="E150" s="17">
        <v>3.2</v>
      </c>
    </row>
    <row r="151" spans="1:5" s="11" customFormat="1">
      <c r="A151" s="18"/>
      <c r="B151" s="18"/>
      <c r="C151" s="30"/>
      <c r="D151" s="19"/>
      <c r="E151" s="17"/>
    </row>
    <row r="152" spans="1:5" s="11" customFormat="1" ht="34.5" customHeight="1">
      <c r="A152" s="66">
        <v>872</v>
      </c>
      <c r="B152" s="278" t="s">
        <v>544</v>
      </c>
      <c r="C152" s="279"/>
      <c r="D152" s="280"/>
      <c r="E152" s="36">
        <f>E153+E157+E159+E161+E163+E165+E167+E169+E171+E173+E175+E177+E179+E181+E183+E185+E187+E189+E191+E193+E195+E197+E199+E201+E203+E205+E207+E209+E211+E213+E215</f>
        <v>99067.9</v>
      </c>
    </row>
    <row r="153" spans="1:5" s="11" customFormat="1" ht="27.75" customHeight="1">
      <c r="A153" s="40" t="s">
        <v>71</v>
      </c>
      <c r="B153" s="116" t="s">
        <v>74</v>
      </c>
      <c r="C153" s="15"/>
      <c r="D153" s="95" t="s">
        <v>335</v>
      </c>
      <c r="E153" s="98">
        <f t="shared" ref="E153" si="48">E154+E155+E156</f>
        <v>4845</v>
      </c>
    </row>
    <row r="154" spans="1:5" s="11" customFormat="1" ht="57" customHeight="1">
      <c r="A154" s="18" t="s">
        <v>71</v>
      </c>
      <c r="B154" s="116" t="s">
        <v>74</v>
      </c>
      <c r="C154" s="18" t="s">
        <v>398</v>
      </c>
      <c r="D154" s="217" t="s">
        <v>408</v>
      </c>
      <c r="E154" s="17">
        <v>4182</v>
      </c>
    </row>
    <row r="155" spans="1:5" s="3" customFormat="1" ht="25.5">
      <c r="A155" s="18" t="s">
        <v>71</v>
      </c>
      <c r="B155" s="116" t="s">
        <v>74</v>
      </c>
      <c r="C155" s="18" t="s">
        <v>399</v>
      </c>
      <c r="D155" s="83" t="s">
        <v>409</v>
      </c>
      <c r="E155" s="17">
        <v>661</v>
      </c>
    </row>
    <row r="156" spans="1:5" s="3" customFormat="1" ht="19.5" customHeight="1">
      <c r="A156" s="18" t="s">
        <v>71</v>
      </c>
      <c r="B156" s="116" t="s">
        <v>74</v>
      </c>
      <c r="C156" s="18" t="s">
        <v>401</v>
      </c>
      <c r="D156" s="219" t="s">
        <v>411</v>
      </c>
      <c r="E156" s="17">
        <v>2</v>
      </c>
    </row>
    <row r="157" spans="1:5" s="12" customFormat="1" ht="24" customHeight="1">
      <c r="A157" s="80" t="s">
        <v>39</v>
      </c>
      <c r="B157" s="94" t="s">
        <v>88</v>
      </c>
      <c r="C157" s="178"/>
      <c r="D157" s="95" t="s">
        <v>427</v>
      </c>
      <c r="E157" s="98">
        <f t="shared" ref="E157" si="49">E158</f>
        <v>241</v>
      </c>
    </row>
    <row r="158" spans="1:5" s="12" customFormat="1" ht="30" customHeight="1">
      <c r="A158" s="85" t="s">
        <v>39</v>
      </c>
      <c r="B158" s="94" t="s">
        <v>88</v>
      </c>
      <c r="C158" s="85" t="s">
        <v>403</v>
      </c>
      <c r="D158" s="20" t="s">
        <v>406</v>
      </c>
      <c r="E158" s="17">
        <v>241</v>
      </c>
    </row>
    <row r="159" spans="1:5" s="12" customFormat="1" ht="15" customHeight="1">
      <c r="A159" s="40" t="s">
        <v>33</v>
      </c>
      <c r="B159" s="94" t="s">
        <v>330</v>
      </c>
      <c r="C159" s="85"/>
      <c r="D159" s="95" t="s">
        <v>329</v>
      </c>
      <c r="E159" s="202">
        <f t="shared" ref="E159" si="50">E160</f>
        <v>189</v>
      </c>
    </row>
    <row r="160" spans="1:5" s="12" customFormat="1" ht="29.25" customHeight="1">
      <c r="A160" s="85" t="s">
        <v>33</v>
      </c>
      <c r="B160" s="94" t="s">
        <v>330</v>
      </c>
      <c r="C160" s="23" t="s">
        <v>403</v>
      </c>
      <c r="D160" s="20" t="s">
        <v>406</v>
      </c>
      <c r="E160" s="17">
        <v>189</v>
      </c>
    </row>
    <row r="161" spans="1:5" s="11" customFormat="1" ht="54" customHeight="1">
      <c r="A161" s="80" t="s">
        <v>5</v>
      </c>
      <c r="B161" s="116" t="s">
        <v>109</v>
      </c>
      <c r="C161" s="53"/>
      <c r="D161" s="95" t="s">
        <v>464</v>
      </c>
      <c r="E161" s="98">
        <f t="shared" ref="E161" si="51">E162</f>
        <v>5800</v>
      </c>
    </row>
    <row r="162" spans="1:5" s="11" customFormat="1" ht="28.5" customHeight="1">
      <c r="A162" s="53" t="s">
        <v>5</v>
      </c>
      <c r="B162" s="116" t="s">
        <v>109</v>
      </c>
      <c r="C162" s="53" t="s">
        <v>403</v>
      </c>
      <c r="D162" s="20" t="s">
        <v>406</v>
      </c>
      <c r="E162" s="17">
        <v>5800</v>
      </c>
    </row>
    <row r="163" spans="1:5" s="11" customFormat="1" ht="110.25" customHeight="1">
      <c r="A163" s="53" t="s">
        <v>5</v>
      </c>
      <c r="B163" s="116" t="s">
        <v>110</v>
      </c>
      <c r="C163" s="53"/>
      <c r="D163" s="254" t="s">
        <v>517</v>
      </c>
      <c r="E163" s="98">
        <f t="shared" ref="E163" si="52">E164</f>
        <v>68</v>
      </c>
    </row>
    <row r="164" spans="1:5" s="11" customFormat="1" ht="27.75" customHeight="1">
      <c r="A164" s="53" t="s">
        <v>5</v>
      </c>
      <c r="B164" s="116" t="s">
        <v>110</v>
      </c>
      <c r="C164" s="53" t="s">
        <v>403</v>
      </c>
      <c r="D164" s="20" t="s">
        <v>406</v>
      </c>
      <c r="E164" s="17">
        <v>68</v>
      </c>
    </row>
    <row r="165" spans="1:5" s="11" customFormat="1" ht="64.5" customHeight="1">
      <c r="A165" s="54" t="s">
        <v>5</v>
      </c>
      <c r="B165" s="94" t="s">
        <v>147</v>
      </c>
      <c r="C165" s="53"/>
      <c r="D165" s="95" t="s">
        <v>113</v>
      </c>
      <c r="E165" s="98">
        <f t="shared" ref="E165" si="53">E166</f>
        <v>8529</v>
      </c>
    </row>
    <row r="166" spans="1:5" s="12" customFormat="1" ht="25.5">
      <c r="A166" s="53" t="s">
        <v>5</v>
      </c>
      <c r="B166" s="94" t="s">
        <v>147</v>
      </c>
      <c r="C166" s="53" t="s">
        <v>403</v>
      </c>
      <c r="D166" s="20" t="s">
        <v>406</v>
      </c>
      <c r="E166" s="17">
        <v>8529</v>
      </c>
    </row>
    <row r="167" spans="1:5" s="12" customFormat="1" ht="43.5" customHeight="1">
      <c r="A167" s="54" t="s">
        <v>5</v>
      </c>
      <c r="B167" s="94" t="s">
        <v>115</v>
      </c>
      <c r="C167" s="53"/>
      <c r="D167" s="95" t="s">
        <v>114</v>
      </c>
      <c r="E167" s="98">
        <f t="shared" ref="E167" si="54">E168</f>
        <v>204</v>
      </c>
    </row>
    <row r="168" spans="1:5" s="12" customFormat="1" ht="24" customHeight="1">
      <c r="A168" s="53" t="s">
        <v>5</v>
      </c>
      <c r="B168" s="94" t="s">
        <v>115</v>
      </c>
      <c r="C168" s="53" t="s">
        <v>403</v>
      </c>
      <c r="D168" s="20" t="s">
        <v>406</v>
      </c>
      <c r="E168" s="17">
        <v>204</v>
      </c>
    </row>
    <row r="169" spans="1:5" s="12" customFormat="1" ht="25.5" customHeight="1">
      <c r="A169" s="53" t="s">
        <v>5</v>
      </c>
      <c r="B169" s="116" t="s">
        <v>380</v>
      </c>
      <c r="C169" s="53"/>
      <c r="D169" s="95" t="s">
        <v>381</v>
      </c>
      <c r="E169" s="152">
        <f t="shared" ref="E169" si="55">E170</f>
        <v>247</v>
      </c>
    </row>
    <row r="170" spans="1:5" s="12" customFormat="1" ht="27" customHeight="1">
      <c r="A170" s="53" t="s">
        <v>5</v>
      </c>
      <c r="B170" s="116" t="s">
        <v>380</v>
      </c>
      <c r="C170" s="53" t="s">
        <v>403</v>
      </c>
      <c r="D170" s="20" t="s">
        <v>406</v>
      </c>
      <c r="E170" s="17">
        <v>247</v>
      </c>
    </row>
    <row r="171" spans="1:5" s="12" customFormat="1" ht="53.25" customHeight="1">
      <c r="A171" s="40" t="s">
        <v>9</v>
      </c>
      <c r="B171" s="94" t="s">
        <v>117</v>
      </c>
      <c r="C171" s="21"/>
      <c r="D171" s="95" t="s">
        <v>465</v>
      </c>
      <c r="E171" s="98">
        <f t="shared" ref="E171" si="56">E172</f>
        <v>13452</v>
      </c>
    </row>
    <row r="172" spans="1:5" s="12" customFormat="1" ht="24" customHeight="1">
      <c r="A172" s="54" t="s">
        <v>9</v>
      </c>
      <c r="B172" s="94" t="s">
        <v>117</v>
      </c>
      <c r="C172" s="53" t="s">
        <v>403</v>
      </c>
      <c r="D172" s="20" t="s">
        <v>406</v>
      </c>
      <c r="E172" s="143">
        <v>13452</v>
      </c>
    </row>
    <row r="173" spans="1:5" s="12" customFormat="1" ht="28.5" customHeight="1">
      <c r="A173" s="54" t="s">
        <v>9</v>
      </c>
      <c r="B173" s="94" t="s">
        <v>332</v>
      </c>
      <c r="C173" s="53"/>
      <c r="D173" s="144" t="s">
        <v>333</v>
      </c>
      <c r="E173" s="160">
        <f t="shared" ref="E173" si="57">E174</f>
        <v>247</v>
      </c>
    </row>
    <row r="174" spans="1:5" s="12" customFormat="1" ht="25.5" customHeight="1">
      <c r="A174" s="54" t="s">
        <v>9</v>
      </c>
      <c r="B174" s="94" t="s">
        <v>332</v>
      </c>
      <c r="C174" s="53" t="s">
        <v>403</v>
      </c>
      <c r="D174" s="20" t="s">
        <v>406</v>
      </c>
      <c r="E174" s="143">
        <v>247</v>
      </c>
    </row>
    <row r="175" spans="1:5" s="12" customFormat="1" ht="68.25" customHeight="1">
      <c r="A175" s="54" t="s">
        <v>9</v>
      </c>
      <c r="B175" s="94" t="s">
        <v>119</v>
      </c>
      <c r="C175" s="54"/>
      <c r="D175" s="95" t="s">
        <v>118</v>
      </c>
      <c r="E175" s="98">
        <f t="shared" ref="E175" si="58">E176</f>
        <v>32841</v>
      </c>
    </row>
    <row r="176" spans="1:5" s="12" customFormat="1" ht="30.75" customHeight="1">
      <c r="A176" s="54" t="s">
        <v>9</v>
      </c>
      <c r="B176" s="94" t="s">
        <v>119</v>
      </c>
      <c r="C176" s="53" t="s">
        <v>403</v>
      </c>
      <c r="D176" s="20" t="s">
        <v>406</v>
      </c>
      <c r="E176" s="17">
        <v>32841</v>
      </c>
    </row>
    <row r="177" spans="1:5" s="12" customFormat="1" ht="39" customHeight="1">
      <c r="A177" s="86" t="s">
        <v>9</v>
      </c>
      <c r="B177" s="94" t="s">
        <v>121</v>
      </c>
      <c r="C177" s="163"/>
      <c r="D177" s="95" t="s">
        <v>120</v>
      </c>
      <c r="E177" s="98">
        <f t="shared" ref="E177" si="59">E178</f>
        <v>369</v>
      </c>
    </row>
    <row r="178" spans="1:5" s="12" customFormat="1" ht="24" customHeight="1">
      <c r="A178" s="163" t="s">
        <v>9</v>
      </c>
      <c r="B178" s="94" t="s">
        <v>121</v>
      </c>
      <c r="C178" s="85" t="s">
        <v>403</v>
      </c>
      <c r="D178" s="20" t="s">
        <v>406</v>
      </c>
      <c r="E178" s="17">
        <v>369</v>
      </c>
    </row>
    <row r="179" spans="1:5" s="12" customFormat="1" ht="42" customHeight="1">
      <c r="A179" s="163" t="s">
        <v>9</v>
      </c>
      <c r="B179" s="94" t="s">
        <v>338</v>
      </c>
      <c r="C179" s="163"/>
      <c r="D179" s="95" t="s">
        <v>318</v>
      </c>
      <c r="E179" s="202">
        <f t="shared" ref="E179" si="60">E180</f>
        <v>3125</v>
      </c>
    </row>
    <row r="180" spans="1:5" s="12" customFormat="1" ht="26.25" customHeight="1">
      <c r="A180" s="163" t="s">
        <v>9</v>
      </c>
      <c r="B180" s="94" t="s">
        <v>338</v>
      </c>
      <c r="C180" s="53" t="s">
        <v>403</v>
      </c>
      <c r="D180" s="20" t="s">
        <v>406</v>
      </c>
      <c r="E180" s="17">
        <v>3125</v>
      </c>
    </row>
    <row r="181" spans="1:5" s="12" customFormat="1" ht="23.25" customHeight="1">
      <c r="A181" s="85" t="s">
        <v>9</v>
      </c>
      <c r="B181" s="94" t="s">
        <v>125</v>
      </c>
      <c r="C181" s="21"/>
      <c r="D181" s="95" t="s">
        <v>124</v>
      </c>
      <c r="E181" s="98">
        <f t="shared" ref="E181" si="61">E182</f>
        <v>943</v>
      </c>
    </row>
    <row r="182" spans="1:5" s="12" customFormat="1" ht="27.75" customHeight="1">
      <c r="A182" s="54" t="s">
        <v>9</v>
      </c>
      <c r="B182" s="94" t="s">
        <v>125</v>
      </c>
      <c r="C182" s="53" t="s">
        <v>403</v>
      </c>
      <c r="D182" s="20" t="s">
        <v>406</v>
      </c>
      <c r="E182" s="17">
        <v>943</v>
      </c>
    </row>
    <row r="183" spans="1:5" s="12" customFormat="1" ht="23.25" customHeight="1">
      <c r="A183" s="54" t="s">
        <v>9</v>
      </c>
      <c r="B183" s="94" t="s">
        <v>126</v>
      </c>
      <c r="C183" s="53"/>
      <c r="D183" s="95" t="s">
        <v>114</v>
      </c>
      <c r="E183" s="98">
        <f t="shared" ref="E183" si="62">E184</f>
        <v>596</v>
      </c>
    </row>
    <row r="184" spans="1:5" s="12" customFormat="1" ht="27.75" customHeight="1">
      <c r="A184" s="53" t="s">
        <v>9</v>
      </c>
      <c r="B184" s="94" t="s">
        <v>126</v>
      </c>
      <c r="C184" s="53" t="s">
        <v>403</v>
      </c>
      <c r="D184" s="20" t="s">
        <v>406</v>
      </c>
      <c r="E184" s="17">
        <v>596</v>
      </c>
    </row>
    <row r="185" spans="1:5" s="12" customFormat="1" ht="29.25" customHeight="1">
      <c r="A185" s="163" t="s">
        <v>9</v>
      </c>
      <c r="B185" s="94" t="s">
        <v>307</v>
      </c>
      <c r="C185" s="163"/>
      <c r="D185" s="95" t="s">
        <v>306</v>
      </c>
      <c r="E185" s="202">
        <f t="shared" ref="E185" si="63">E186</f>
        <v>100</v>
      </c>
    </row>
    <row r="186" spans="1:5" s="12" customFormat="1" ht="14.25" customHeight="1">
      <c r="A186" s="163" t="s">
        <v>9</v>
      </c>
      <c r="B186" s="94" t="s">
        <v>307</v>
      </c>
      <c r="C186" s="53" t="s">
        <v>403</v>
      </c>
      <c r="D186" s="20" t="s">
        <v>406</v>
      </c>
      <c r="E186" s="17">
        <v>100</v>
      </c>
    </row>
    <row r="187" spans="1:5" s="12" customFormat="1" ht="37.5" customHeight="1">
      <c r="A187" s="54" t="s">
        <v>9</v>
      </c>
      <c r="B187" s="94" t="s">
        <v>321</v>
      </c>
      <c r="C187" s="53"/>
      <c r="D187" s="164" t="s">
        <v>322</v>
      </c>
      <c r="E187" s="142">
        <f t="shared" ref="E187" si="64">E188</f>
        <v>2498</v>
      </c>
    </row>
    <row r="188" spans="1:5" s="13" customFormat="1" ht="24.75" customHeight="1">
      <c r="A188" s="54" t="s">
        <v>9</v>
      </c>
      <c r="B188" s="94" t="s">
        <v>321</v>
      </c>
      <c r="C188" s="53" t="s">
        <v>403</v>
      </c>
      <c r="D188" s="20" t="s">
        <v>406</v>
      </c>
      <c r="E188" s="17">
        <v>2498</v>
      </c>
    </row>
    <row r="189" spans="1:5" s="13" customFormat="1" ht="38.25" customHeight="1">
      <c r="A189" s="54" t="s">
        <v>9</v>
      </c>
      <c r="B189" s="94" t="s">
        <v>384</v>
      </c>
      <c r="C189" s="53"/>
      <c r="D189" s="164" t="s">
        <v>385</v>
      </c>
      <c r="E189" s="152">
        <f t="shared" ref="E189" si="65">E190</f>
        <v>719.9</v>
      </c>
    </row>
    <row r="190" spans="1:5" s="13" customFormat="1" ht="27.75" customHeight="1">
      <c r="A190" s="54" t="s">
        <v>9</v>
      </c>
      <c r="B190" s="94" t="s">
        <v>384</v>
      </c>
      <c r="C190" s="53" t="s">
        <v>403</v>
      </c>
      <c r="D190" s="20" t="s">
        <v>406</v>
      </c>
      <c r="E190" s="17">
        <v>719.9</v>
      </c>
    </row>
    <row r="191" spans="1:5" s="12" customFormat="1" ht="48.75" customHeight="1">
      <c r="A191" s="80" t="s">
        <v>286</v>
      </c>
      <c r="B191" s="94" t="s">
        <v>142</v>
      </c>
      <c r="C191" s="54"/>
      <c r="D191" s="95" t="s">
        <v>467</v>
      </c>
      <c r="E191" s="98">
        <f t="shared" ref="E191" si="66">E192</f>
        <v>6910</v>
      </c>
    </row>
    <row r="192" spans="1:5" s="12" customFormat="1" ht="30" customHeight="1">
      <c r="A192" s="54" t="s">
        <v>286</v>
      </c>
      <c r="B192" s="94" t="s">
        <v>142</v>
      </c>
      <c r="C192" s="54" t="s">
        <v>403</v>
      </c>
      <c r="D192" s="20" t="s">
        <v>406</v>
      </c>
      <c r="E192" s="17">
        <v>6910</v>
      </c>
    </row>
    <row r="193" spans="1:5" s="12" customFormat="1" ht="42" customHeight="1">
      <c r="A193" s="54" t="s">
        <v>286</v>
      </c>
      <c r="B193" s="94" t="s">
        <v>143</v>
      </c>
      <c r="C193" s="54"/>
      <c r="D193" s="95" t="s">
        <v>114</v>
      </c>
      <c r="E193" s="98">
        <f t="shared" ref="E193" si="67">E194</f>
        <v>51</v>
      </c>
    </row>
    <row r="194" spans="1:5" s="12" customFormat="1" ht="27" customHeight="1">
      <c r="A194" s="54" t="s">
        <v>286</v>
      </c>
      <c r="B194" s="94" t="s">
        <v>143</v>
      </c>
      <c r="C194" s="53" t="s">
        <v>403</v>
      </c>
      <c r="D194" s="20" t="s">
        <v>406</v>
      </c>
      <c r="E194" s="17">
        <v>51</v>
      </c>
    </row>
    <row r="195" spans="1:5" s="12" customFormat="1" ht="42.75" customHeight="1">
      <c r="A195" s="80" t="s">
        <v>286</v>
      </c>
      <c r="B195" s="148" t="s">
        <v>119</v>
      </c>
      <c r="C195" s="54"/>
      <c r="D195" s="95" t="s">
        <v>122</v>
      </c>
      <c r="E195" s="98">
        <f t="shared" ref="E195" si="68">E196</f>
        <v>825</v>
      </c>
    </row>
    <row r="196" spans="1:5" s="12" customFormat="1" ht="28.5" customHeight="1">
      <c r="A196" s="54" t="s">
        <v>286</v>
      </c>
      <c r="B196" s="148" t="s">
        <v>119</v>
      </c>
      <c r="C196" s="53" t="s">
        <v>403</v>
      </c>
      <c r="D196" s="20" t="s">
        <v>406</v>
      </c>
      <c r="E196" s="17">
        <v>825</v>
      </c>
    </row>
    <row r="197" spans="1:5" s="12" customFormat="1" ht="54.75" customHeight="1">
      <c r="A197" s="40" t="s">
        <v>286</v>
      </c>
      <c r="B197" s="94" t="s">
        <v>123</v>
      </c>
      <c r="C197" s="21"/>
      <c r="D197" s="95" t="s">
        <v>466</v>
      </c>
      <c r="E197" s="98">
        <f t="shared" ref="E197" si="69">E198</f>
        <v>1805</v>
      </c>
    </row>
    <row r="198" spans="1:5" s="12" customFormat="1" ht="39" customHeight="1">
      <c r="A198" s="30" t="s">
        <v>286</v>
      </c>
      <c r="B198" s="94" t="s">
        <v>123</v>
      </c>
      <c r="C198" s="85" t="s">
        <v>403</v>
      </c>
      <c r="D198" s="20" t="s">
        <v>406</v>
      </c>
      <c r="E198" s="17">
        <v>1805</v>
      </c>
    </row>
    <row r="199" spans="1:5" s="12" customFormat="1" ht="39.75" customHeight="1">
      <c r="A199" s="54" t="s">
        <v>286</v>
      </c>
      <c r="B199" s="94" t="s">
        <v>141</v>
      </c>
      <c r="C199" s="53"/>
      <c r="D199" s="95" t="s">
        <v>114</v>
      </c>
      <c r="E199" s="98">
        <f t="shared" ref="E199" si="70">E200</f>
        <v>17</v>
      </c>
    </row>
    <row r="200" spans="1:5" s="12" customFormat="1" ht="28.5" customHeight="1">
      <c r="A200" s="53" t="s">
        <v>286</v>
      </c>
      <c r="B200" s="94" t="s">
        <v>141</v>
      </c>
      <c r="C200" s="53" t="s">
        <v>403</v>
      </c>
      <c r="D200" s="20" t="s">
        <v>406</v>
      </c>
      <c r="E200" s="17">
        <v>17</v>
      </c>
    </row>
    <row r="201" spans="1:5" s="13" customFormat="1" ht="48" customHeight="1">
      <c r="A201" s="80" t="s">
        <v>65</v>
      </c>
      <c r="B201" s="94" t="s">
        <v>352</v>
      </c>
      <c r="C201" s="53"/>
      <c r="D201" s="151" t="s">
        <v>353</v>
      </c>
      <c r="E201" s="142">
        <f t="shared" ref="E201" si="71">E202</f>
        <v>447</v>
      </c>
    </row>
    <row r="202" spans="1:5" s="13" customFormat="1" ht="30.75" customHeight="1">
      <c r="A202" s="54" t="s">
        <v>65</v>
      </c>
      <c r="B202" s="94" t="s">
        <v>352</v>
      </c>
      <c r="C202" s="85" t="s">
        <v>403</v>
      </c>
      <c r="D202" s="20" t="s">
        <v>406</v>
      </c>
      <c r="E202" s="17">
        <v>447</v>
      </c>
    </row>
    <row r="203" spans="1:5" s="13" customFormat="1" ht="18.75" customHeight="1">
      <c r="A203" s="80" t="s">
        <v>65</v>
      </c>
      <c r="B203" s="94" t="s">
        <v>366</v>
      </c>
      <c r="C203" s="53"/>
      <c r="D203" s="224" t="s">
        <v>367</v>
      </c>
      <c r="E203" s="202">
        <f t="shared" ref="E203" si="72">E204</f>
        <v>30</v>
      </c>
    </row>
    <row r="204" spans="1:5" s="13" customFormat="1" ht="28.5" customHeight="1">
      <c r="A204" s="54" t="s">
        <v>65</v>
      </c>
      <c r="B204" s="94" t="s">
        <v>366</v>
      </c>
      <c r="C204" s="85" t="s">
        <v>403</v>
      </c>
      <c r="D204" s="20" t="s">
        <v>406</v>
      </c>
      <c r="E204" s="17">
        <v>30</v>
      </c>
    </row>
    <row r="205" spans="1:5" s="13" customFormat="1" ht="39.75" customHeight="1">
      <c r="A205" s="24" t="s">
        <v>8</v>
      </c>
      <c r="B205" s="148" t="s">
        <v>128</v>
      </c>
      <c r="C205" s="23"/>
      <c r="D205" s="95" t="s">
        <v>127</v>
      </c>
      <c r="E205" s="98">
        <f t="shared" ref="E205" si="73">E206</f>
        <v>9294</v>
      </c>
    </row>
    <row r="206" spans="1:5" s="13" customFormat="1" ht="26.25" customHeight="1">
      <c r="A206" s="23" t="s">
        <v>8</v>
      </c>
      <c r="B206" s="148" t="s">
        <v>128</v>
      </c>
      <c r="C206" s="53" t="s">
        <v>403</v>
      </c>
      <c r="D206" s="20" t="s">
        <v>406</v>
      </c>
      <c r="E206" s="17">
        <v>9294</v>
      </c>
    </row>
    <row r="207" spans="1:5" s="13" customFormat="1" ht="39.75" customHeight="1">
      <c r="A207" s="23" t="s">
        <v>8</v>
      </c>
      <c r="B207" s="207" t="s">
        <v>404</v>
      </c>
      <c r="C207" s="53"/>
      <c r="D207" s="208" t="s">
        <v>205</v>
      </c>
      <c r="E207" s="142">
        <f t="shared" ref="E207" si="74">E208</f>
        <v>212</v>
      </c>
    </row>
    <row r="208" spans="1:5" s="13" customFormat="1" ht="22.5" customHeight="1">
      <c r="A208" s="23" t="s">
        <v>8</v>
      </c>
      <c r="B208" s="207" t="s">
        <v>404</v>
      </c>
      <c r="C208" s="86" t="s">
        <v>403</v>
      </c>
      <c r="D208" s="20" t="s">
        <v>406</v>
      </c>
      <c r="E208" s="17">
        <v>212</v>
      </c>
    </row>
    <row r="209" spans="1:5" s="13" customFormat="1" ht="28.5" customHeight="1">
      <c r="A209" s="23" t="s">
        <v>8</v>
      </c>
      <c r="B209" s="94" t="s">
        <v>130</v>
      </c>
      <c r="C209" s="23"/>
      <c r="D209" s="95" t="s">
        <v>129</v>
      </c>
      <c r="E209" s="98">
        <f t="shared" ref="E209" si="75">E210</f>
        <v>3135</v>
      </c>
    </row>
    <row r="210" spans="1:5" s="13" customFormat="1" ht="23.25" customHeight="1">
      <c r="A210" s="23" t="s">
        <v>8</v>
      </c>
      <c r="B210" s="94" t="s">
        <v>130</v>
      </c>
      <c r="C210" s="53" t="s">
        <v>403</v>
      </c>
      <c r="D210" s="20" t="s">
        <v>406</v>
      </c>
      <c r="E210" s="17">
        <v>3135</v>
      </c>
    </row>
    <row r="211" spans="1:5" s="13" customFormat="1" ht="42" customHeight="1">
      <c r="A211" s="23" t="s">
        <v>8</v>
      </c>
      <c r="B211" s="94" t="s">
        <v>405</v>
      </c>
      <c r="C211" s="53"/>
      <c r="D211" s="208" t="s">
        <v>201</v>
      </c>
      <c r="E211" s="142">
        <f t="shared" ref="E211" si="76">E212</f>
        <v>320</v>
      </c>
    </row>
    <row r="212" spans="1:5" s="13" customFormat="1" ht="29.25" customHeight="1">
      <c r="A212" s="23" t="s">
        <v>8</v>
      </c>
      <c r="B212" s="94" t="s">
        <v>405</v>
      </c>
      <c r="C212" s="53" t="s">
        <v>403</v>
      </c>
      <c r="D212" s="20" t="s">
        <v>406</v>
      </c>
      <c r="E212" s="17">
        <v>320</v>
      </c>
    </row>
    <row r="213" spans="1:5" ht="39" customHeight="1">
      <c r="A213" s="23" t="s">
        <v>8</v>
      </c>
      <c r="B213" s="94" t="s">
        <v>357</v>
      </c>
      <c r="C213" s="18"/>
      <c r="D213" s="161" t="s">
        <v>355</v>
      </c>
      <c r="E213" s="202">
        <f t="shared" ref="E213" si="77">E214</f>
        <v>20</v>
      </c>
    </row>
    <row r="214" spans="1:5" ht="40.5" customHeight="1">
      <c r="A214" s="23" t="s">
        <v>8</v>
      </c>
      <c r="B214" s="94" t="s">
        <v>357</v>
      </c>
      <c r="C214" s="53" t="s">
        <v>403</v>
      </c>
      <c r="D214" s="20" t="s">
        <v>406</v>
      </c>
      <c r="E214" s="17">
        <v>20</v>
      </c>
    </row>
    <row r="215" spans="1:5" ht="39" customHeight="1">
      <c r="A215" s="40" t="s">
        <v>11</v>
      </c>
      <c r="B215" s="94" t="s">
        <v>112</v>
      </c>
      <c r="C215" s="21"/>
      <c r="D215" s="95" t="s">
        <v>111</v>
      </c>
      <c r="E215" s="98">
        <f t="shared" ref="E215" si="78">E216</f>
        <v>988</v>
      </c>
    </row>
    <row r="216" spans="1:5" ht="25.5" customHeight="1">
      <c r="A216" s="21" t="s">
        <v>11</v>
      </c>
      <c r="B216" s="94" t="s">
        <v>112</v>
      </c>
      <c r="C216" s="53" t="s">
        <v>403</v>
      </c>
      <c r="D216" s="20" t="s">
        <v>406</v>
      </c>
      <c r="E216" s="17">
        <v>988</v>
      </c>
    </row>
    <row r="217" spans="1:5" ht="12.75" customHeight="1">
      <c r="A217" s="30"/>
      <c r="B217" s="174"/>
      <c r="C217" s="53"/>
      <c r="D217" s="243"/>
      <c r="E217" s="17"/>
    </row>
    <row r="218" spans="1:5" ht="18">
      <c r="A218" s="261" t="s">
        <v>31</v>
      </c>
      <c r="B218" s="262"/>
      <c r="C218" s="262"/>
      <c r="D218" s="262"/>
      <c r="E218" s="194">
        <f>E152+E13</f>
        <v>184853.15</v>
      </c>
    </row>
    <row r="219" spans="1:5" hidden="1">
      <c r="A219" s="7"/>
      <c r="B219" s="7"/>
      <c r="C219" s="7"/>
      <c r="D219" s="67"/>
      <c r="E219">
        <v>174023.3</v>
      </c>
    </row>
    <row r="220" spans="1:5" hidden="1">
      <c r="A220" s="7"/>
      <c r="B220" s="7"/>
      <c r="C220" s="7"/>
      <c r="D220" s="67"/>
      <c r="E220" s="167">
        <f>E219-E218</f>
        <v>-10829.850000000006</v>
      </c>
    </row>
    <row r="221" spans="1:5">
      <c r="A221" s="7"/>
      <c r="B221" s="7"/>
      <c r="C221" s="7"/>
      <c r="D221" s="67"/>
    </row>
    <row r="222" spans="1:5">
      <c r="A222" s="7"/>
      <c r="B222" s="7"/>
      <c r="C222" s="7"/>
      <c r="D222" s="67"/>
      <c r="E222" s="167"/>
    </row>
    <row r="223" spans="1:5">
      <c r="A223" s="7"/>
      <c r="B223" s="7"/>
      <c r="C223" s="7"/>
      <c r="D223" s="67"/>
    </row>
    <row r="224" spans="1:5">
      <c r="A224" s="7"/>
      <c r="B224" s="7"/>
      <c r="C224" s="7"/>
      <c r="D224" s="67"/>
    </row>
    <row r="225" spans="1:4">
      <c r="A225" s="7"/>
      <c r="B225" s="7"/>
      <c r="C225" s="7"/>
      <c r="D225" s="67"/>
    </row>
    <row r="226" spans="1:4">
      <c r="A226" s="7"/>
      <c r="B226" s="7"/>
      <c r="C226" s="7"/>
      <c r="D226" s="67"/>
    </row>
    <row r="227" spans="1:4">
      <c r="A227" s="7"/>
      <c r="B227" s="7"/>
      <c r="C227" s="7"/>
      <c r="D227" s="67"/>
    </row>
    <row r="228" spans="1:4">
      <c r="A228" s="7"/>
      <c r="B228" s="7"/>
      <c r="C228" s="7"/>
      <c r="D228" s="67"/>
    </row>
    <row r="229" spans="1:4">
      <c r="A229" s="7"/>
      <c r="B229" s="7"/>
      <c r="C229" s="7"/>
      <c r="D229" s="67"/>
    </row>
    <row r="230" spans="1:4">
      <c r="A230" s="7"/>
      <c r="B230" s="7"/>
      <c r="C230" s="7"/>
      <c r="D230" s="67"/>
    </row>
    <row r="231" spans="1:4">
      <c r="A231" s="7"/>
      <c r="B231" s="7"/>
      <c r="C231" s="7"/>
      <c r="D231" s="67"/>
    </row>
    <row r="232" spans="1:4">
      <c r="A232" s="7"/>
      <c r="B232" s="7"/>
      <c r="C232" s="7"/>
      <c r="D232" s="67"/>
    </row>
    <row r="233" spans="1:4">
      <c r="A233" s="7"/>
      <c r="B233" s="7"/>
      <c r="C233" s="7"/>
      <c r="D233" s="67"/>
    </row>
    <row r="234" spans="1:4">
      <c r="A234" s="7"/>
      <c r="B234" s="7"/>
      <c r="C234" s="7"/>
      <c r="D234" s="67"/>
    </row>
    <row r="235" spans="1:4">
      <c r="A235" s="7"/>
      <c r="B235" s="7"/>
      <c r="C235" s="7"/>
      <c r="D235" s="67"/>
    </row>
    <row r="236" spans="1:4">
      <c r="A236" s="7"/>
      <c r="B236" s="7"/>
      <c r="C236" s="7"/>
      <c r="D236" s="67"/>
    </row>
    <row r="237" spans="1:4">
      <c r="A237" s="7"/>
      <c r="B237" s="7"/>
      <c r="C237" s="7"/>
      <c r="D237" s="67"/>
    </row>
    <row r="238" spans="1:4">
      <c r="A238" s="7"/>
      <c r="B238" s="7"/>
      <c r="C238" s="7"/>
      <c r="D238" s="67"/>
    </row>
    <row r="239" spans="1:4">
      <c r="A239" s="7"/>
      <c r="B239" s="7"/>
      <c r="C239" s="7"/>
      <c r="D239" s="67"/>
    </row>
    <row r="240" spans="1:4">
      <c r="A240" s="7"/>
      <c r="B240" s="7"/>
      <c r="C240" s="7"/>
      <c r="D240" s="67"/>
    </row>
    <row r="241" spans="1:4">
      <c r="A241" s="7"/>
      <c r="B241" s="7"/>
      <c r="C241" s="7"/>
      <c r="D241" s="67"/>
    </row>
    <row r="242" spans="1:4">
      <c r="A242" s="7"/>
      <c r="B242" s="7"/>
      <c r="C242" s="7"/>
      <c r="D242" s="67"/>
    </row>
    <row r="243" spans="1:4">
      <c r="A243" s="7"/>
      <c r="B243" s="7"/>
      <c r="C243" s="7"/>
      <c r="D243" s="67"/>
    </row>
    <row r="244" spans="1:4">
      <c r="A244" s="7"/>
      <c r="B244" s="7"/>
      <c r="C244" s="7"/>
      <c r="D244" s="67"/>
    </row>
    <row r="245" spans="1:4">
      <c r="A245" s="7"/>
      <c r="B245" s="7"/>
      <c r="C245" s="7"/>
      <c r="D245" s="67"/>
    </row>
    <row r="246" spans="1:4">
      <c r="A246" s="7"/>
      <c r="B246" s="7"/>
      <c r="C246" s="7"/>
      <c r="D246" s="67"/>
    </row>
    <row r="247" spans="1:4">
      <c r="A247" s="7"/>
      <c r="B247" s="7"/>
      <c r="C247" s="7"/>
      <c r="D247" s="67"/>
    </row>
    <row r="248" spans="1:4">
      <c r="A248" s="7"/>
      <c r="B248" s="7"/>
      <c r="C248" s="7"/>
      <c r="D248" s="67"/>
    </row>
    <row r="249" spans="1:4">
      <c r="A249" s="7"/>
      <c r="B249" s="7"/>
      <c r="C249" s="7"/>
      <c r="D249" s="67"/>
    </row>
    <row r="250" spans="1:4">
      <c r="A250" s="7"/>
      <c r="B250" s="7"/>
      <c r="C250" s="7"/>
      <c r="D250" s="67"/>
    </row>
    <row r="251" spans="1:4">
      <c r="A251" s="7"/>
      <c r="B251" s="7"/>
      <c r="C251" s="7"/>
      <c r="D251" s="67"/>
    </row>
    <row r="252" spans="1:4">
      <c r="A252" s="7"/>
      <c r="B252" s="7"/>
      <c r="C252" s="7"/>
      <c r="D252" s="67"/>
    </row>
    <row r="253" spans="1:4">
      <c r="A253" s="7"/>
      <c r="B253" s="7"/>
      <c r="C253" s="7"/>
      <c r="D253" s="67"/>
    </row>
    <row r="254" spans="1:4">
      <c r="A254" s="7"/>
      <c r="B254" s="7"/>
      <c r="C254" s="7"/>
      <c r="D254" s="67"/>
    </row>
    <row r="255" spans="1:4">
      <c r="A255" s="7"/>
      <c r="B255" s="7"/>
      <c r="C255" s="7"/>
      <c r="D255" s="67"/>
    </row>
    <row r="256" spans="1:4">
      <c r="A256" s="7"/>
      <c r="B256" s="7"/>
      <c r="C256" s="7"/>
      <c r="D256" s="67"/>
    </row>
    <row r="257" spans="1:4">
      <c r="A257" s="7"/>
      <c r="B257" s="7"/>
      <c r="C257" s="7"/>
      <c r="D257" s="67"/>
    </row>
    <row r="258" spans="1:4">
      <c r="A258" s="7"/>
      <c r="B258" s="7"/>
      <c r="C258" s="7"/>
      <c r="D258" s="67"/>
    </row>
    <row r="259" spans="1:4">
      <c r="A259" s="7"/>
      <c r="B259" s="7"/>
      <c r="C259" s="7"/>
      <c r="D259" s="67"/>
    </row>
    <row r="260" spans="1:4">
      <c r="A260" s="7"/>
      <c r="B260" s="7"/>
      <c r="C260" s="7"/>
      <c r="D260" s="67"/>
    </row>
    <row r="261" spans="1:4">
      <c r="A261" s="7"/>
      <c r="B261" s="7"/>
      <c r="C261" s="7"/>
      <c r="D261" s="67"/>
    </row>
    <row r="262" spans="1:4">
      <c r="A262" s="7"/>
      <c r="B262" s="7"/>
      <c r="C262" s="7"/>
      <c r="D262" s="67"/>
    </row>
    <row r="263" spans="1:4">
      <c r="A263" s="7"/>
      <c r="B263" s="7"/>
      <c r="C263" s="7"/>
      <c r="D263" s="67"/>
    </row>
    <row r="264" spans="1:4">
      <c r="A264" s="7"/>
      <c r="B264" s="7"/>
      <c r="C264" s="7"/>
      <c r="D264" s="67"/>
    </row>
    <row r="265" spans="1:4">
      <c r="A265" s="7"/>
      <c r="B265" s="7"/>
      <c r="C265" s="7"/>
      <c r="D265" s="67"/>
    </row>
    <row r="266" spans="1:4">
      <c r="A266" s="7"/>
      <c r="B266" s="7"/>
      <c r="C266" s="7"/>
      <c r="D266" s="67"/>
    </row>
    <row r="267" spans="1:4">
      <c r="A267" s="7"/>
      <c r="B267" s="7"/>
      <c r="C267" s="7"/>
      <c r="D267" s="67"/>
    </row>
    <row r="268" spans="1:4">
      <c r="A268" s="7"/>
      <c r="B268" s="7"/>
      <c r="C268" s="7"/>
      <c r="D268" s="67"/>
    </row>
    <row r="269" spans="1:4">
      <c r="A269" s="7"/>
      <c r="B269" s="7"/>
      <c r="C269" s="7"/>
      <c r="D269" s="67"/>
    </row>
    <row r="270" spans="1:4">
      <c r="A270" s="7"/>
      <c r="B270" s="7"/>
      <c r="C270" s="7"/>
      <c r="D270" s="67"/>
    </row>
    <row r="271" spans="1:4">
      <c r="A271" s="7"/>
      <c r="B271" s="7"/>
      <c r="C271" s="7"/>
      <c r="D271" s="67"/>
    </row>
    <row r="272" spans="1:4">
      <c r="A272" s="7"/>
      <c r="B272" s="7"/>
      <c r="C272" s="7"/>
      <c r="D272" s="67"/>
    </row>
    <row r="273" spans="1:4">
      <c r="A273" s="7"/>
      <c r="B273" s="7"/>
      <c r="C273" s="7"/>
      <c r="D273" s="67"/>
    </row>
    <row r="274" spans="1:4">
      <c r="A274" s="7"/>
      <c r="B274" s="7"/>
      <c r="C274" s="7"/>
      <c r="D274" s="67"/>
    </row>
    <row r="275" spans="1:4">
      <c r="A275" s="7"/>
      <c r="B275" s="7"/>
      <c r="C275" s="7"/>
      <c r="D275" s="67"/>
    </row>
    <row r="276" spans="1:4">
      <c r="A276" s="6"/>
      <c r="B276" s="6"/>
      <c r="C276" s="6"/>
      <c r="D276" s="68"/>
    </row>
    <row r="277" spans="1:4">
      <c r="A277" s="6"/>
      <c r="B277" s="6"/>
      <c r="C277" s="6"/>
      <c r="D277" s="68"/>
    </row>
    <row r="278" spans="1:4">
      <c r="A278" s="6"/>
      <c r="B278" s="6"/>
      <c r="C278" s="6"/>
      <c r="D278" s="68"/>
    </row>
    <row r="279" spans="1:4">
      <c r="A279" s="6"/>
      <c r="B279" s="6"/>
      <c r="C279" s="6"/>
      <c r="D279" s="68"/>
    </row>
    <row r="280" spans="1:4">
      <c r="A280" s="6"/>
      <c r="B280" s="6"/>
      <c r="C280" s="6"/>
      <c r="D280" s="68"/>
    </row>
    <row r="281" spans="1:4">
      <c r="A281" s="6"/>
      <c r="B281" s="6"/>
      <c r="C281" s="6"/>
      <c r="D281" s="68"/>
    </row>
    <row r="282" spans="1:4">
      <c r="A282" s="6"/>
      <c r="B282" s="6"/>
      <c r="C282" s="6"/>
      <c r="D282" s="68"/>
    </row>
    <row r="283" spans="1:4">
      <c r="A283" s="6"/>
      <c r="B283" s="6"/>
      <c r="C283" s="6"/>
      <c r="D283" s="68"/>
    </row>
    <row r="284" spans="1:4">
      <c r="A284" s="6"/>
      <c r="B284" s="6"/>
      <c r="C284" s="6"/>
      <c r="D284" s="68"/>
    </row>
    <row r="285" spans="1:4" ht="1.5" customHeight="1">
      <c r="A285" s="6"/>
      <c r="B285" s="6"/>
      <c r="C285" s="6"/>
      <c r="D285" s="68"/>
    </row>
    <row r="286" spans="1:4" hidden="1">
      <c r="A286" s="6"/>
      <c r="B286" s="6"/>
      <c r="C286" s="6"/>
      <c r="D286" s="68"/>
    </row>
    <row r="287" spans="1:4" hidden="1">
      <c r="A287" s="6"/>
      <c r="B287" s="6"/>
      <c r="C287" s="6"/>
      <c r="D287" s="68"/>
    </row>
    <row r="288" spans="1:4" hidden="1">
      <c r="A288" s="6"/>
      <c r="B288" s="6"/>
      <c r="C288" s="6"/>
      <c r="D288" s="68"/>
    </row>
    <row r="289" spans="1:4" hidden="1">
      <c r="A289" s="6"/>
      <c r="B289" s="6"/>
      <c r="C289" s="6"/>
      <c r="D289" s="68"/>
    </row>
    <row r="290" spans="1:4" hidden="1">
      <c r="A290" s="6"/>
      <c r="B290" s="6"/>
      <c r="C290" s="6"/>
      <c r="D290" s="68"/>
    </row>
    <row r="291" spans="1:4" hidden="1">
      <c r="A291" s="6"/>
      <c r="B291" s="6"/>
      <c r="C291" s="6"/>
      <c r="D291" s="68"/>
    </row>
    <row r="292" spans="1:4" hidden="1">
      <c r="A292" s="6"/>
      <c r="B292" s="6"/>
      <c r="C292" s="6"/>
      <c r="D292" s="68"/>
    </row>
    <row r="293" spans="1:4" hidden="1">
      <c r="A293" s="6"/>
      <c r="B293" s="6"/>
      <c r="C293" s="6"/>
      <c r="D293" s="68"/>
    </row>
    <row r="294" spans="1:4" hidden="1">
      <c r="A294" s="6"/>
      <c r="B294" s="6"/>
      <c r="C294" s="6"/>
      <c r="D294" s="68"/>
    </row>
    <row r="295" spans="1:4" hidden="1">
      <c r="A295" s="6"/>
      <c r="B295" s="6"/>
      <c r="C295" s="6"/>
      <c r="D295" s="68"/>
    </row>
    <row r="296" spans="1:4" hidden="1">
      <c r="A296" s="6"/>
      <c r="B296" s="6"/>
      <c r="C296" s="6"/>
      <c r="D296" s="68"/>
    </row>
    <row r="297" spans="1:4" hidden="1">
      <c r="A297" s="6"/>
      <c r="B297" s="6"/>
      <c r="C297" s="6"/>
      <c r="D297" s="68"/>
    </row>
    <row r="298" spans="1:4" hidden="1">
      <c r="A298" s="6"/>
      <c r="B298" s="6"/>
      <c r="C298" s="6"/>
      <c r="D298" s="68"/>
    </row>
    <row r="299" spans="1:4" hidden="1">
      <c r="A299" s="6"/>
      <c r="B299" s="6"/>
      <c r="C299" s="6"/>
      <c r="D299" s="68"/>
    </row>
    <row r="300" spans="1:4" hidden="1">
      <c r="A300" s="6"/>
      <c r="B300" s="6"/>
      <c r="C300" s="6"/>
      <c r="D300" s="68"/>
    </row>
    <row r="301" spans="1:4" hidden="1">
      <c r="A301" s="6"/>
      <c r="B301" s="6"/>
      <c r="C301" s="6"/>
      <c r="D301" s="68"/>
    </row>
    <row r="302" spans="1:4" hidden="1">
      <c r="A302" s="6"/>
      <c r="B302" s="6"/>
      <c r="C302" s="6"/>
      <c r="D302" s="68"/>
    </row>
    <row r="303" spans="1:4" hidden="1">
      <c r="A303" s="6"/>
      <c r="B303" s="6"/>
      <c r="C303" s="6"/>
      <c r="D303" s="68"/>
    </row>
    <row r="304" spans="1:4" hidden="1">
      <c r="A304" s="6"/>
      <c r="B304" s="6"/>
      <c r="C304" s="6"/>
      <c r="D304" s="68"/>
    </row>
    <row r="305" spans="1:4" hidden="1">
      <c r="A305" s="6"/>
      <c r="B305" s="6"/>
      <c r="C305" s="6"/>
      <c r="D305" s="68"/>
    </row>
    <row r="306" spans="1:4" hidden="1">
      <c r="A306" s="6"/>
      <c r="B306" s="6"/>
      <c r="C306" s="6"/>
      <c r="D306" s="68"/>
    </row>
    <row r="307" spans="1:4" hidden="1">
      <c r="A307" s="6"/>
      <c r="B307" s="6"/>
      <c r="C307" s="6"/>
      <c r="D307" s="68"/>
    </row>
    <row r="308" spans="1:4" hidden="1">
      <c r="A308" s="6"/>
      <c r="B308" s="6"/>
      <c r="C308" s="6"/>
      <c r="D308" s="68"/>
    </row>
    <row r="309" spans="1:4" hidden="1">
      <c r="A309" s="6"/>
      <c r="B309" s="6"/>
      <c r="C309" s="6"/>
      <c r="D309" s="68"/>
    </row>
    <row r="310" spans="1:4" hidden="1">
      <c r="A310" s="6"/>
      <c r="B310" s="6"/>
      <c r="C310" s="6"/>
      <c r="D310" s="68"/>
    </row>
    <row r="311" spans="1:4" hidden="1">
      <c r="A311" s="6"/>
      <c r="B311" s="6"/>
      <c r="C311" s="6"/>
      <c r="D311" s="68"/>
    </row>
    <row r="312" spans="1:4" hidden="1">
      <c r="A312" s="6"/>
      <c r="B312" s="6"/>
      <c r="C312" s="6"/>
      <c r="D312" s="68"/>
    </row>
    <row r="313" spans="1:4" hidden="1">
      <c r="A313" s="6"/>
      <c r="B313" s="6"/>
      <c r="C313" s="6"/>
      <c r="D313" s="68"/>
    </row>
    <row r="314" spans="1:4" hidden="1">
      <c r="A314" s="6"/>
      <c r="B314" s="6"/>
      <c r="C314" s="6"/>
      <c r="D314" s="68"/>
    </row>
    <row r="315" spans="1:4" hidden="1">
      <c r="A315" s="6"/>
      <c r="B315" s="6"/>
      <c r="C315" s="6"/>
      <c r="D315" s="68"/>
    </row>
    <row r="316" spans="1:4" hidden="1">
      <c r="A316" s="6"/>
      <c r="B316" s="6"/>
      <c r="C316" s="6"/>
      <c r="D316" s="68"/>
    </row>
    <row r="317" spans="1:4" hidden="1">
      <c r="A317" s="6"/>
      <c r="B317" s="6"/>
      <c r="C317" s="6"/>
      <c r="D317" s="68"/>
    </row>
    <row r="318" spans="1:4" hidden="1">
      <c r="A318" s="6"/>
      <c r="B318" s="6"/>
      <c r="C318" s="6"/>
      <c r="D318" s="68"/>
    </row>
    <row r="319" spans="1:4" hidden="1">
      <c r="A319" s="6"/>
      <c r="B319" s="6"/>
      <c r="C319" s="6"/>
      <c r="D319" s="68"/>
    </row>
    <row r="320" spans="1:4" hidden="1">
      <c r="A320" s="6"/>
      <c r="B320" s="6"/>
      <c r="C320" s="6"/>
      <c r="D320" s="68"/>
    </row>
    <row r="321" spans="1:4" hidden="1">
      <c r="A321" s="6"/>
      <c r="B321" s="6"/>
      <c r="C321" s="6"/>
      <c r="D321" s="68"/>
    </row>
    <row r="322" spans="1:4" hidden="1">
      <c r="A322" s="6"/>
      <c r="B322" s="6"/>
      <c r="C322" s="6"/>
      <c r="D322" s="68"/>
    </row>
    <row r="323" spans="1:4">
      <c r="A323" s="6"/>
      <c r="B323" s="6"/>
      <c r="C323" s="6"/>
      <c r="D323" s="68"/>
    </row>
    <row r="324" spans="1:4">
      <c r="A324" s="6"/>
      <c r="B324" s="6"/>
      <c r="C324" s="6"/>
      <c r="D324" s="68"/>
    </row>
    <row r="325" spans="1:4">
      <c r="A325" s="6"/>
      <c r="B325" s="6"/>
      <c r="C325" s="6"/>
      <c r="D325" s="68"/>
    </row>
    <row r="326" spans="1:4">
      <c r="A326" s="6"/>
      <c r="B326" s="6"/>
      <c r="C326" s="6"/>
      <c r="D326" s="68"/>
    </row>
    <row r="327" spans="1:4">
      <c r="A327" s="6"/>
      <c r="B327" s="6"/>
      <c r="C327" s="6"/>
      <c r="D327" s="68"/>
    </row>
    <row r="328" spans="1:4">
      <c r="A328" s="6"/>
      <c r="B328" s="6"/>
      <c r="C328" s="6"/>
      <c r="D328" s="68"/>
    </row>
    <row r="329" spans="1:4">
      <c r="A329" s="6"/>
      <c r="B329" s="6"/>
      <c r="C329" s="6"/>
      <c r="D329" s="68"/>
    </row>
    <row r="330" spans="1:4">
      <c r="A330" s="6"/>
      <c r="B330" s="6"/>
      <c r="C330" s="6"/>
      <c r="D330" s="68"/>
    </row>
    <row r="331" spans="1:4">
      <c r="A331" s="6"/>
      <c r="B331" s="6"/>
      <c r="C331" s="6"/>
      <c r="D331" s="68"/>
    </row>
    <row r="332" spans="1:4">
      <c r="A332" s="6"/>
      <c r="B332" s="6"/>
      <c r="C332" s="6"/>
      <c r="D332" s="68"/>
    </row>
    <row r="333" spans="1:4">
      <c r="A333" s="6"/>
      <c r="B333" s="6"/>
      <c r="C333" s="6"/>
      <c r="D333" s="68"/>
    </row>
    <row r="334" spans="1:4">
      <c r="A334" s="6"/>
      <c r="B334" s="6"/>
      <c r="C334" s="6"/>
      <c r="D334" s="68"/>
    </row>
    <row r="335" spans="1:4">
      <c r="A335" s="6"/>
      <c r="B335" s="6"/>
      <c r="C335" s="6"/>
      <c r="D335" s="68"/>
    </row>
    <row r="336" spans="1:4">
      <c r="A336" s="6"/>
      <c r="B336" s="6"/>
      <c r="C336" s="6"/>
      <c r="D336" s="68"/>
    </row>
    <row r="337" spans="1:4">
      <c r="A337" s="6"/>
      <c r="B337" s="6"/>
      <c r="C337" s="6"/>
      <c r="D337" s="68"/>
    </row>
    <row r="338" spans="1:4">
      <c r="A338" s="6"/>
      <c r="B338" s="6"/>
      <c r="C338" s="6"/>
      <c r="D338" s="68"/>
    </row>
    <row r="339" spans="1:4">
      <c r="A339" s="6"/>
      <c r="B339" s="6"/>
      <c r="C339" s="6"/>
      <c r="D339" s="68"/>
    </row>
    <row r="340" spans="1:4">
      <c r="A340" s="6"/>
      <c r="B340" s="6"/>
      <c r="C340" s="6"/>
      <c r="D340" s="68"/>
    </row>
    <row r="341" spans="1:4">
      <c r="A341" s="6"/>
      <c r="B341" s="6"/>
      <c r="C341" s="6"/>
      <c r="D341" s="68"/>
    </row>
    <row r="342" spans="1:4">
      <c r="A342" s="6"/>
      <c r="B342" s="6"/>
      <c r="C342" s="6"/>
      <c r="D342" s="68"/>
    </row>
    <row r="343" spans="1:4">
      <c r="A343" s="6"/>
      <c r="B343" s="6"/>
      <c r="C343" s="6"/>
      <c r="D343" s="68"/>
    </row>
    <row r="344" spans="1:4">
      <c r="A344" s="6"/>
      <c r="B344" s="6"/>
      <c r="C344" s="6"/>
      <c r="D344" s="68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>
      <c r="A348" s="6"/>
      <c r="B348" s="6"/>
      <c r="C348" s="6"/>
      <c r="D348" s="68"/>
    </row>
    <row r="349" spans="1:4">
      <c r="A349" s="6"/>
      <c r="B349" s="6"/>
      <c r="C349" s="6"/>
      <c r="D349" s="68"/>
    </row>
    <row r="350" spans="1:4">
      <c r="A350" s="6"/>
      <c r="B350" s="6"/>
      <c r="C350" s="6"/>
      <c r="D350" s="68"/>
    </row>
    <row r="351" spans="1:4">
      <c r="A351" s="6"/>
      <c r="B351" s="6"/>
      <c r="C351" s="6"/>
      <c r="D351" s="68"/>
    </row>
    <row r="352" spans="1:4">
      <c r="A352" s="6"/>
      <c r="B352" s="6"/>
      <c r="C352" s="6"/>
      <c r="D352" s="68"/>
    </row>
    <row r="353" spans="1:4">
      <c r="A353" s="6"/>
      <c r="B353" s="6"/>
      <c r="C353" s="6"/>
      <c r="D353" s="68"/>
    </row>
    <row r="354" spans="1:4">
      <c r="A354" s="6"/>
      <c r="B354" s="6"/>
      <c r="C354" s="6"/>
      <c r="D354" s="68"/>
    </row>
    <row r="355" spans="1:4">
      <c r="A355" s="6"/>
      <c r="B355" s="6"/>
      <c r="C355" s="6"/>
      <c r="D355" s="68"/>
    </row>
    <row r="356" spans="1:4">
      <c r="A356" s="6"/>
      <c r="B356" s="6"/>
      <c r="C356" s="6"/>
      <c r="D356" s="68"/>
    </row>
    <row r="357" spans="1:4">
      <c r="A357" s="6"/>
      <c r="B357" s="6"/>
      <c r="C357" s="6"/>
      <c r="D357" s="68"/>
    </row>
    <row r="358" spans="1:4">
      <c r="A358" s="6"/>
      <c r="B358" s="6"/>
      <c r="C358" s="6"/>
      <c r="D358" s="68"/>
    </row>
    <row r="359" spans="1:4">
      <c r="A359" s="6"/>
      <c r="B359" s="6"/>
      <c r="C359" s="6"/>
      <c r="D359" s="68"/>
    </row>
    <row r="360" spans="1:4">
      <c r="A360" s="6"/>
      <c r="B360" s="6"/>
      <c r="C360" s="6"/>
      <c r="D360" s="68"/>
    </row>
    <row r="361" spans="1:4">
      <c r="A361" s="6"/>
      <c r="B361" s="6"/>
      <c r="C361" s="6"/>
      <c r="D361" s="68"/>
    </row>
    <row r="362" spans="1:4">
      <c r="A362" s="6"/>
      <c r="B362" s="6"/>
      <c r="C362" s="6"/>
      <c r="D362" s="68"/>
    </row>
    <row r="363" spans="1:4">
      <c r="A363" s="6"/>
      <c r="B363" s="6"/>
      <c r="C363" s="6"/>
      <c r="D363" s="68"/>
    </row>
    <row r="364" spans="1:4">
      <c r="A364" s="6"/>
      <c r="B364" s="6"/>
      <c r="C364" s="6"/>
      <c r="D364" s="68"/>
    </row>
    <row r="365" spans="1:4">
      <c r="A365" s="6"/>
      <c r="B365" s="6"/>
      <c r="C365" s="6"/>
      <c r="D365" s="68"/>
    </row>
    <row r="366" spans="1:4">
      <c r="A366" s="6"/>
      <c r="B366" s="6"/>
      <c r="C366" s="6"/>
      <c r="D366" s="68"/>
    </row>
    <row r="367" spans="1:4">
      <c r="A367" s="6"/>
      <c r="B367" s="6"/>
      <c r="C367" s="6"/>
      <c r="D367" s="68"/>
    </row>
    <row r="368" spans="1:4">
      <c r="A368" s="6"/>
      <c r="B368" s="6"/>
      <c r="C368" s="6"/>
      <c r="D368" s="68"/>
    </row>
    <row r="369" spans="1:4">
      <c r="A369" s="6"/>
      <c r="B369" s="6"/>
      <c r="C369" s="6"/>
      <c r="D369" s="68"/>
    </row>
    <row r="370" spans="1:4">
      <c r="A370" s="6"/>
      <c r="B370" s="6"/>
      <c r="C370" s="6"/>
      <c r="D370" s="68"/>
    </row>
    <row r="371" spans="1:4">
      <c r="A371" s="6"/>
      <c r="B371" s="6"/>
      <c r="C371" s="6"/>
      <c r="D371" s="68"/>
    </row>
    <row r="372" spans="1:4">
      <c r="A372" s="6"/>
      <c r="B372" s="6"/>
      <c r="C372" s="6"/>
      <c r="D372" s="68"/>
    </row>
    <row r="373" spans="1:4">
      <c r="A373" s="6"/>
      <c r="B373" s="6"/>
      <c r="C373" s="6"/>
      <c r="D373" s="68"/>
    </row>
    <row r="374" spans="1:4">
      <c r="A374" s="6"/>
      <c r="B374" s="6"/>
      <c r="C374" s="6"/>
      <c r="D374" s="68"/>
    </row>
    <row r="375" spans="1:4">
      <c r="A375" s="6"/>
      <c r="B375" s="6"/>
      <c r="C375" s="6"/>
      <c r="D375" s="68"/>
    </row>
    <row r="376" spans="1:4">
      <c r="A376" s="6"/>
      <c r="B376" s="6"/>
      <c r="C376" s="6"/>
      <c r="D376" s="68"/>
    </row>
    <row r="377" spans="1:4">
      <c r="A377" s="6"/>
      <c r="B377" s="6"/>
      <c r="C377" s="6"/>
      <c r="D377" s="68"/>
    </row>
    <row r="378" spans="1:4">
      <c r="A378" s="6"/>
      <c r="B378" s="6"/>
      <c r="C378" s="6"/>
      <c r="D378" s="68"/>
    </row>
    <row r="379" spans="1:4">
      <c r="A379" s="6"/>
      <c r="B379" s="6"/>
      <c r="C379" s="6"/>
      <c r="D379" s="68"/>
    </row>
    <row r="380" spans="1:4">
      <c r="A380" s="6"/>
      <c r="B380" s="6"/>
      <c r="C380" s="6"/>
      <c r="D380" s="68"/>
    </row>
    <row r="381" spans="1:4">
      <c r="A381" s="6"/>
      <c r="B381" s="6"/>
      <c r="C381" s="6"/>
      <c r="D381" s="68"/>
    </row>
    <row r="382" spans="1:4">
      <c r="A382" s="6"/>
      <c r="B382" s="6"/>
      <c r="C382" s="6"/>
      <c r="D382" s="68"/>
    </row>
    <row r="383" spans="1:4">
      <c r="A383" s="6"/>
      <c r="B383" s="6"/>
      <c r="C383" s="6"/>
      <c r="D383" s="68"/>
    </row>
    <row r="384" spans="1:4">
      <c r="A384" s="6"/>
      <c r="B384" s="6"/>
      <c r="C384" s="6"/>
      <c r="D384" s="68"/>
    </row>
    <row r="385" spans="1:4">
      <c r="A385" s="6"/>
      <c r="B385" s="6"/>
      <c r="C385" s="6"/>
      <c r="D385" s="68"/>
    </row>
    <row r="386" spans="1:4">
      <c r="A386" s="6"/>
      <c r="B386" s="6"/>
      <c r="C386" s="6"/>
      <c r="D386" s="68"/>
    </row>
    <row r="387" spans="1:4">
      <c r="A387" s="6"/>
      <c r="B387" s="6"/>
      <c r="C387" s="6"/>
      <c r="D387" s="68"/>
    </row>
    <row r="388" spans="1:4">
      <c r="A388" s="6"/>
      <c r="B388" s="6"/>
      <c r="C388" s="6"/>
      <c r="D388" s="68"/>
    </row>
    <row r="389" spans="1:4">
      <c r="A389" s="6"/>
      <c r="B389" s="6"/>
      <c r="C389" s="6"/>
      <c r="D389" s="68"/>
    </row>
    <row r="390" spans="1:4">
      <c r="A390" s="6"/>
      <c r="B390" s="6"/>
      <c r="C390" s="6"/>
      <c r="D390" s="68"/>
    </row>
    <row r="391" spans="1:4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</sheetData>
  <mergeCells count="7">
    <mergeCell ref="E11:E12"/>
    <mergeCell ref="A218:D218"/>
    <mergeCell ref="A10:D10"/>
    <mergeCell ref="B13:D13"/>
    <mergeCell ref="D11:D12"/>
    <mergeCell ref="A11:C11"/>
    <mergeCell ref="B152:D152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6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3"/>
  <sheetViews>
    <sheetView topLeftCell="A269" zoomScaleSheetLayoutView="100" workbookViewId="0">
      <selection activeCell="D258" sqref="D258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>
      <c r="A1" s="2"/>
      <c r="B1"/>
      <c r="C1"/>
      <c r="D1" s="199" t="s">
        <v>505</v>
      </c>
    </row>
    <row r="2" spans="1:5" ht="15" customHeight="1">
      <c r="A2" s="2"/>
      <c r="B2"/>
      <c r="C2"/>
      <c r="D2" s="3" t="s">
        <v>498</v>
      </c>
    </row>
    <row r="3" spans="1:5" ht="15" customHeight="1">
      <c r="A3" s="2"/>
      <c r="B3"/>
      <c r="C3"/>
      <c r="D3" s="3" t="s">
        <v>499</v>
      </c>
    </row>
    <row r="4" spans="1:5" ht="15" customHeight="1">
      <c r="A4" s="2"/>
      <c r="B4"/>
      <c r="C4"/>
      <c r="D4" s="3" t="s">
        <v>500</v>
      </c>
    </row>
    <row r="5" spans="1:5" ht="15" customHeight="1">
      <c r="A5" s="2"/>
      <c r="B5"/>
      <c r="C5"/>
      <c r="D5" s="3" t="s">
        <v>501</v>
      </c>
    </row>
    <row r="6" spans="1:5" ht="20.25" customHeight="1">
      <c r="A6" s="2"/>
      <c r="B6"/>
      <c r="C6"/>
      <c r="D6" s="3" t="s">
        <v>506</v>
      </c>
    </row>
    <row r="7" spans="1:5" ht="15" customHeight="1">
      <c r="A7" s="2"/>
      <c r="B7"/>
      <c r="C7"/>
      <c r="D7" s="3" t="s">
        <v>504</v>
      </c>
    </row>
    <row r="8" spans="1:5" ht="15" customHeight="1">
      <c r="A8" s="2"/>
      <c r="B8"/>
      <c r="C8"/>
      <c r="D8" s="3" t="s">
        <v>503</v>
      </c>
    </row>
    <row r="9" spans="1:5" ht="15" customHeight="1">
      <c r="A9" s="268" t="s">
        <v>59</v>
      </c>
      <c r="B9" s="268"/>
      <c r="C9" s="268"/>
      <c r="D9" s="268"/>
    </row>
    <row r="10" spans="1:5" ht="15" customHeight="1">
      <c r="A10" s="268" t="s">
        <v>284</v>
      </c>
      <c r="B10" s="268"/>
      <c r="C10" s="268"/>
      <c r="D10" s="268"/>
    </row>
    <row r="11" spans="1:5" ht="12.75" customHeight="1">
      <c r="A11" s="274" t="s">
        <v>32</v>
      </c>
      <c r="B11" s="274"/>
      <c r="C11" s="274"/>
      <c r="D11" s="274"/>
    </row>
    <row r="12" spans="1:5" ht="12.75" customHeight="1">
      <c r="A12" s="271" t="s">
        <v>12</v>
      </c>
      <c r="B12" s="272"/>
      <c r="C12" s="273"/>
      <c r="D12" s="265" t="s">
        <v>13</v>
      </c>
      <c r="E12" s="260" t="s">
        <v>397</v>
      </c>
    </row>
    <row r="13" spans="1:5" ht="19.5" customHeight="1">
      <c r="A13" s="8" t="s">
        <v>0</v>
      </c>
      <c r="B13" s="8" t="s">
        <v>1</v>
      </c>
      <c r="C13" s="182" t="s">
        <v>2</v>
      </c>
      <c r="D13" s="266"/>
      <c r="E13" s="260"/>
    </row>
    <row r="14" spans="1:5" ht="14.25" customHeight="1">
      <c r="A14" s="8"/>
      <c r="B14" s="8"/>
      <c r="C14" s="182"/>
      <c r="D14" s="9"/>
      <c r="E14" s="10"/>
    </row>
    <row r="15" spans="1:5" ht="15.75">
      <c r="A15" s="35" t="s">
        <v>14</v>
      </c>
      <c r="B15" s="35"/>
      <c r="C15" s="35"/>
      <c r="D15" s="74" t="s">
        <v>15</v>
      </c>
      <c r="E15" s="36">
        <f>E17+E21+E25+E34+E38+E44+E50</f>
        <v>40486.299999999996</v>
      </c>
    </row>
    <row r="16" spans="1:5" ht="12.75" customHeight="1">
      <c r="A16" s="37"/>
      <c r="B16" s="54"/>
      <c r="C16" s="54"/>
      <c r="D16" s="59"/>
      <c r="E16" s="38"/>
    </row>
    <row r="17" spans="1:5" ht="26.25">
      <c r="A17" s="34" t="s">
        <v>3</v>
      </c>
      <c r="B17" s="179"/>
      <c r="C17" s="18"/>
      <c r="D17" s="82" t="s">
        <v>35</v>
      </c>
      <c r="E17" s="14">
        <f t="shared" ref="E17:E18" si="0">E18</f>
        <v>2020</v>
      </c>
    </row>
    <row r="18" spans="1:5" ht="19.5" customHeight="1">
      <c r="A18" s="18" t="s">
        <v>3</v>
      </c>
      <c r="B18" s="116" t="s">
        <v>74</v>
      </c>
      <c r="C18" s="15"/>
      <c r="D18" s="95" t="s">
        <v>335</v>
      </c>
      <c r="E18" s="38">
        <f t="shared" si="0"/>
        <v>2020</v>
      </c>
    </row>
    <row r="19" spans="1:5" ht="38.25">
      <c r="A19" s="18" t="s">
        <v>3</v>
      </c>
      <c r="B19" s="116" t="s">
        <v>74</v>
      </c>
      <c r="C19" s="30" t="s">
        <v>398</v>
      </c>
      <c r="D19" s="83" t="s">
        <v>408</v>
      </c>
      <c r="E19" s="231">
        <f>'прилож 2'!E15</f>
        <v>2020</v>
      </c>
    </row>
    <row r="20" spans="1:5" ht="12" customHeight="1">
      <c r="A20" s="30"/>
      <c r="B20" s="30"/>
      <c r="C20" s="30"/>
      <c r="D20" s="19"/>
      <c r="E20" s="38"/>
    </row>
    <row r="21" spans="1:5" ht="27" customHeight="1">
      <c r="A21" s="34" t="s">
        <v>34</v>
      </c>
      <c r="B21" s="30"/>
      <c r="C21" s="30"/>
      <c r="D21" s="82" t="s">
        <v>68</v>
      </c>
      <c r="E21" s="14">
        <f t="shared" ref="E21:E22" si="1">E22</f>
        <v>54</v>
      </c>
    </row>
    <row r="22" spans="1:5" ht="18" customHeight="1">
      <c r="A22" s="18" t="s">
        <v>34</v>
      </c>
      <c r="B22" s="116" t="s">
        <v>144</v>
      </c>
      <c r="C22" s="15"/>
      <c r="D22" s="95" t="s">
        <v>73</v>
      </c>
      <c r="E22" s="39">
        <f t="shared" si="1"/>
        <v>54</v>
      </c>
    </row>
    <row r="23" spans="1:5" ht="40.5" customHeight="1">
      <c r="A23" s="18" t="s">
        <v>34</v>
      </c>
      <c r="B23" s="116" t="s">
        <v>144</v>
      </c>
      <c r="C23" s="18" t="s">
        <v>398</v>
      </c>
      <c r="D23" s="83" t="s">
        <v>408</v>
      </c>
      <c r="E23" s="39">
        <f>'прилож 2'!E17</f>
        <v>54</v>
      </c>
    </row>
    <row r="24" spans="1:5" ht="12.75" customHeight="1">
      <c r="A24" s="30"/>
      <c r="B24" s="30"/>
      <c r="C24" s="30"/>
      <c r="D24" s="19"/>
      <c r="E24" s="16"/>
    </row>
    <row r="25" spans="1:5" ht="39" customHeight="1">
      <c r="A25" s="34" t="s">
        <v>4</v>
      </c>
      <c r="B25" s="34"/>
      <c r="C25" s="34"/>
      <c r="D25" s="82" t="s">
        <v>67</v>
      </c>
      <c r="E25" s="14">
        <f>E26+E30</f>
        <v>29660.6</v>
      </c>
    </row>
    <row r="26" spans="1:5" ht="21" customHeight="1">
      <c r="A26" s="18" t="s">
        <v>4</v>
      </c>
      <c r="B26" s="116" t="s">
        <v>74</v>
      </c>
      <c r="C26" s="15"/>
      <c r="D26" s="95" t="s">
        <v>335</v>
      </c>
      <c r="E26" s="41">
        <f>E27+E28+E29</f>
        <v>27588.6</v>
      </c>
    </row>
    <row r="27" spans="1:5" ht="41.25" customHeight="1">
      <c r="A27" s="18" t="s">
        <v>4</v>
      </c>
      <c r="B27" s="116" t="s">
        <v>74</v>
      </c>
      <c r="C27" s="18" t="s">
        <v>398</v>
      </c>
      <c r="D27" s="83" t="s">
        <v>408</v>
      </c>
      <c r="E27" s="38">
        <f>'прилож 2'!E19</f>
        <v>22217</v>
      </c>
    </row>
    <row r="28" spans="1:5" ht="27.75" customHeight="1">
      <c r="A28" s="18" t="s">
        <v>4</v>
      </c>
      <c r="B28" s="116" t="s">
        <v>74</v>
      </c>
      <c r="C28" s="18" t="s">
        <v>399</v>
      </c>
      <c r="D28" s="83" t="s">
        <v>409</v>
      </c>
      <c r="E28" s="38">
        <f>'прилож 2'!E20</f>
        <v>4895.6000000000004</v>
      </c>
    </row>
    <row r="29" spans="1:5" ht="16.5" customHeight="1">
      <c r="A29" s="18" t="s">
        <v>4</v>
      </c>
      <c r="B29" s="116" t="s">
        <v>74</v>
      </c>
      <c r="C29" s="18" t="s">
        <v>401</v>
      </c>
      <c r="D29" s="219" t="s">
        <v>411</v>
      </c>
      <c r="E29" s="38">
        <f>'прилож 2'!E21</f>
        <v>476</v>
      </c>
    </row>
    <row r="30" spans="1:5" ht="27" customHeight="1">
      <c r="A30" s="18" t="s">
        <v>4</v>
      </c>
      <c r="B30" s="116" t="s">
        <v>336</v>
      </c>
      <c r="C30" s="18"/>
      <c r="D30" s="161" t="s">
        <v>337</v>
      </c>
      <c r="E30" s="72">
        <f>E31+E32</f>
        <v>2072</v>
      </c>
    </row>
    <row r="31" spans="1:5" ht="39.75" customHeight="1">
      <c r="A31" s="18" t="s">
        <v>4</v>
      </c>
      <c r="B31" s="116" t="s">
        <v>336</v>
      </c>
      <c r="C31" s="18" t="s">
        <v>398</v>
      </c>
      <c r="D31" s="83" t="s">
        <v>408</v>
      </c>
      <c r="E31" s="38">
        <f>'прилож 2'!E23</f>
        <v>2003</v>
      </c>
    </row>
    <row r="32" spans="1:5" ht="15.75" customHeight="1">
      <c r="A32" s="18" t="s">
        <v>4</v>
      </c>
      <c r="B32" s="116" t="s">
        <v>336</v>
      </c>
      <c r="C32" s="85" t="s">
        <v>400</v>
      </c>
      <c r="D32" s="218" t="s">
        <v>410</v>
      </c>
      <c r="E32" s="38">
        <f>'прилож 2'!E24</f>
        <v>69</v>
      </c>
    </row>
    <row r="33" spans="1:5" ht="15.75" customHeight="1">
      <c r="A33" s="18"/>
      <c r="B33" s="116"/>
      <c r="C33" s="18"/>
      <c r="D33" s="19"/>
      <c r="E33" s="38"/>
    </row>
    <row r="34" spans="1:5" ht="20.25" customHeight="1">
      <c r="A34" s="40" t="s">
        <v>291</v>
      </c>
      <c r="B34" s="18"/>
      <c r="C34" s="18"/>
      <c r="D34" s="89" t="s">
        <v>294</v>
      </c>
      <c r="E34" s="41">
        <f t="shared" ref="E34:E35" si="2">E35</f>
        <v>2</v>
      </c>
    </row>
    <row r="35" spans="1:5" ht="29.25" customHeight="1">
      <c r="A35" s="18" t="s">
        <v>291</v>
      </c>
      <c r="B35" s="116" t="s">
        <v>292</v>
      </c>
      <c r="C35" s="18"/>
      <c r="D35" s="95" t="s">
        <v>293</v>
      </c>
      <c r="E35" s="38">
        <f t="shared" si="2"/>
        <v>2</v>
      </c>
    </row>
    <row r="36" spans="1:5" ht="26.25" customHeight="1">
      <c r="A36" s="18" t="s">
        <v>291</v>
      </c>
      <c r="B36" s="116" t="s">
        <v>292</v>
      </c>
      <c r="C36" s="18" t="s">
        <v>399</v>
      </c>
      <c r="D36" s="83" t="s">
        <v>409</v>
      </c>
      <c r="E36" s="38">
        <f>'прилож 2'!E26</f>
        <v>2</v>
      </c>
    </row>
    <row r="37" spans="1:5" ht="14.25" customHeight="1">
      <c r="A37" s="18"/>
      <c r="B37" s="18"/>
      <c r="C37" s="18"/>
      <c r="D37" s="19"/>
      <c r="E37" s="38"/>
    </row>
    <row r="38" spans="1:5" ht="28.5" customHeight="1">
      <c r="A38" s="34" t="s">
        <v>71</v>
      </c>
      <c r="B38" s="34"/>
      <c r="C38" s="34"/>
      <c r="D38" s="89" t="s">
        <v>72</v>
      </c>
      <c r="E38" s="41">
        <f t="shared" ref="E38" si="3">E39</f>
        <v>4845</v>
      </c>
    </row>
    <row r="39" spans="1:5" ht="16.5" customHeight="1">
      <c r="A39" s="18" t="s">
        <v>71</v>
      </c>
      <c r="B39" s="116" t="s">
        <v>74</v>
      </c>
      <c r="C39" s="15"/>
      <c r="D39" s="95" t="s">
        <v>335</v>
      </c>
      <c r="E39" s="38">
        <f t="shared" ref="E39" si="4">E40+E41+E42</f>
        <v>4845</v>
      </c>
    </row>
    <row r="40" spans="1:5" ht="24.75" customHeight="1">
      <c r="A40" s="18" t="s">
        <v>71</v>
      </c>
      <c r="B40" s="116" t="s">
        <v>74</v>
      </c>
      <c r="C40" s="18" t="s">
        <v>398</v>
      </c>
      <c r="D40" s="83" t="s">
        <v>408</v>
      </c>
      <c r="E40" s="38">
        <f>'прилож 2'!E154</f>
        <v>4182</v>
      </c>
    </row>
    <row r="41" spans="1:5" ht="27" customHeight="1">
      <c r="A41" s="18" t="s">
        <v>71</v>
      </c>
      <c r="B41" s="116" t="s">
        <v>74</v>
      </c>
      <c r="C41" s="18" t="s">
        <v>399</v>
      </c>
      <c r="D41" s="83" t="s">
        <v>409</v>
      </c>
      <c r="E41" s="38">
        <f>'прилож 2'!E155</f>
        <v>661</v>
      </c>
    </row>
    <row r="42" spans="1:5" ht="16.5" customHeight="1">
      <c r="A42" s="18" t="s">
        <v>71</v>
      </c>
      <c r="B42" s="116" t="s">
        <v>74</v>
      </c>
      <c r="C42" s="18" t="s">
        <v>401</v>
      </c>
      <c r="D42" s="219" t="s">
        <v>411</v>
      </c>
      <c r="E42" s="38">
        <f>'прилож 2'!E156</f>
        <v>2</v>
      </c>
    </row>
    <row r="43" spans="1:5" ht="17.25" customHeight="1">
      <c r="A43" s="18"/>
      <c r="B43" s="116"/>
      <c r="C43" s="18"/>
      <c r="D43" s="83"/>
      <c r="E43" s="38"/>
    </row>
    <row r="44" spans="1:5" ht="13.5" customHeight="1">
      <c r="A44" s="34" t="s">
        <v>37</v>
      </c>
      <c r="B44" s="34"/>
      <c r="C44" s="34"/>
      <c r="D44" s="89" t="s">
        <v>16</v>
      </c>
      <c r="E44" s="41">
        <f t="shared" ref="E44" si="5">E45+E47</f>
        <v>170</v>
      </c>
    </row>
    <row r="45" spans="1:5" ht="25.5">
      <c r="A45" s="18" t="s">
        <v>37</v>
      </c>
      <c r="B45" s="94" t="s">
        <v>106</v>
      </c>
      <c r="C45" s="18"/>
      <c r="D45" s="95" t="s">
        <v>105</v>
      </c>
      <c r="E45" s="38">
        <f t="shared" ref="E45" si="6">E46</f>
        <v>70</v>
      </c>
    </row>
    <row r="46" spans="1:5" ht="12" customHeight="1">
      <c r="A46" s="18" t="s">
        <v>37</v>
      </c>
      <c r="B46" s="94" t="s">
        <v>106</v>
      </c>
      <c r="C46" s="18" t="s">
        <v>401</v>
      </c>
      <c r="D46" s="219" t="s">
        <v>411</v>
      </c>
      <c r="E46" s="38">
        <f>'прилож 2'!E34</f>
        <v>70</v>
      </c>
    </row>
    <row r="47" spans="1:5" ht="25.5">
      <c r="A47" s="18" t="s">
        <v>37</v>
      </c>
      <c r="B47" s="116">
        <v>9090020001</v>
      </c>
      <c r="C47" s="18"/>
      <c r="D47" s="95" t="s">
        <v>75</v>
      </c>
      <c r="E47" s="38">
        <f t="shared" ref="E47" si="7">E48</f>
        <v>100</v>
      </c>
    </row>
    <row r="48" spans="1:5" ht="15">
      <c r="A48" s="18" t="s">
        <v>37</v>
      </c>
      <c r="B48" s="116">
        <v>9090020001</v>
      </c>
      <c r="C48" s="18" t="s">
        <v>401</v>
      </c>
      <c r="D48" s="219" t="s">
        <v>411</v>
      </c>
      <c r="E48" s="38">
        <f>'прилож 2'!E32</f>
        <v>100</v>
      </c>
    </row>
    <row r="49" spans="1:5">
      <c r="A49" s="18"/>
      <c r="B49" s="18"/>
      <c r="C49" s="18"/>
      <c r="D49" s="19"/>
      <c r="E49" s="38"/>
    </row>
    <row r="50" spans="1:5" ht="16.5" customHeight="1">
      <c r="A50" s="40" t="s">
        <v>45</v>
      </c>
      <c r="B50" s="18"/>
      <c r="C50" s="18"/>
      <c r="D50" s="89" t="s">
        <v>42</v>
      </c>
      <c r="E50" s="41">
        <f>E51+E54+E57+E59+E61+E63+E65+E67+E69</f>
        <v>3734.7</v>
      </c>
    </row>
    <row r="51" spans="1:5" ht="25.5">
      <c r="A51" s="18" t="s">
        <v>45</v>
      </c>
      <c r="B51" s="94" t="s">
        <v>81</v>
      </c>
      <c r="C51" s="15"/>
      <c r="D51" s="95" t="s">
        <v>80</v>
      </c>
      <c r="E51" s="29">
        <f t="shared" ref="E51" si="8">E52+E53</f>
        <v>2150</v>
      </c>
    </row>
    <row r="52" spans="1:5">
      <c r="A52" s="21" t="s">
        <v>45</v>
      </c>
      <c r="B52" s="94" t="s">
        <v>81</v>
      </c>
      <c r="C52" s="18" t="s">
        <v>398</v>
      </c>
      <c r="D52" s="84" t="s">
        <v>136</v>
      </c>
      <c r="E52" s="38">
        <f>'прилож 2'!E41</f>
        <v>2074</v>
      </c>
    </row>
    <row r="53" spans="1:5" ht="25.5">
      <c r="A53" s="21" t="s">
        <v>45</v>
      </c>
      <c r="B53" s="94" t="s">
        <v>81</v>
      </c>
      <c r="C53" s="18" t="s">
        <v>399</v>
      </c>
      <c r="D53" s="83" t="s">
        <v>409</v>
      </c>
      <c r="E53" s="38">
        <f>'прилож 2'!E42</f>
        <v>76</v>
      </c>
    </row>
    <row r="54" spans="1:5" ht="25.5">
      <c r="A54" s="18" t="s">
        <v>45</v>
      </c>
      <c r="B54" s="116" t="s">
        <v>77</v>
      </c>
      <c r="C54" s="18"/>
      <c r="D54" s="220" t="s">
        <v>76</v>
      </c>
      <c r="E54" s="70">
        <f t="shared" ref="E54" si="9">E55+E56</f>
        <v>572</v>
      </c>
    </row>
    <row r="55" spans="1:5" ht="38.25">
      <c r="A55" s="18" t="s">
        <v>45</v>
      </c>
      <c r="B55" s="116" t="s">
        <v>77</v>
      </c>
      <c r="C55" s="18" t="s">
        <v>398</v>
      </c>
      <c r="D55" s="83" t="s">
        <v>408</v>
      </c>
      <c r="E55" s="38">
        <f>'прилож 2'!E36</f>
        <v>548</v>
      </c>
    </row>
    <row r="56" spans="1:5" ht="25.5">
      <c r="A56" s="18" t="s">
        <v>45</v>
      </c>
      <c r="B56" s="116" t="s">
        <v>77</v>
      </c>
      <c r="C56" s="18" t="s">
        <v>399</v>
      </c>
      <c r="D56" s="83" t="s">
        <v>409</v>
      </c>
      <c r="E56" s="38">
        <f>'прилож 2'!E37</f>
        <v>24</v>
      </c>
    </row>
    <row r="57" spans="1:5" ht="36.75" customHeight="1">
      <c r="A57" s="18" t="s">
        <v>45</v>
      </c>
      <c r="B57" s="94" t="s">
        <v>79</v>
      </c>
      <c r="C57" s="18"/>
      <c r="D57" s="95" t="s">
        <v>78</v>
      </c>
      <c r="E57" s="70">
        <f t="shared" ref="E57" si="10">E58</f>
        <v>1</v>
      </c>
    </row>
    <row r="58" spans="1:5" ht="24.75" customHeight="1">
      <c r="A58" s="21" t="s">
        <v>45</v>
      </c>
      <c r="B58" s="94" t="s">
        <v>79</v>
      </c>
      <c r="C58" s="18" t="s">
        <v>399</v>
      </c>
      <c r="D58" s="83" t="s">
        <v>409</v>
      </c>
      <c r="E58" s="38">
        <f>'прилож 2'!E39</f>
        <v>1</v>
      </c>
    </row>
    <row r="59" spans="1:5" ht="25.5" customHeight="1">
      <c r="A59" s="18" t="s">
        <v>45</v>
      </c>
      <c r="B59" s="94" t="s">
        <v>83</v>
      </c>
      <c r="C59" s="15"/>
      <c r="D59" s="95" t="s">
        <v>82</v>
      </c>
      <c r="E59" s="38">
        <f t="shared" ref="E59" si="11">E60</f>
        <v>100</v>
      </c>
    </row>
    <row r="60" spans="1:5" ht="26.25" customHeight="1">
      <c r="A60" s="15" t="s">
        <v>45</v>
      </c>
      <c r="B60" s="94" t="s">
        <v>83</v>
      </c>
      <c r="C60" s="15" t="s">
        <v>399</v>
      </c>
      <c r="D60" s="83" t="s">
        <v>409</v>
      </c>
      <c r="E60" s="38">
        <f>'прилож 2'!E44</f>
        <v>100</v>
      </c>
    </row>
    <row r="61" spans="1:5" ht="30.75" customHeight="1">
      <c r="A61" s="18" t="s">
        <v>45</v>
      </c>
      <c r="B61" s="94" t="s">
        <v>85</v>
      </c>
      <c r="C61" s="18"/>
      <c r="D61" s="95" t="s">
        <v>84</v>
      </c>
      <c r="E61" s="38">
        <f t="shared" ref="E61" si="12">E62</f>
        <v>10</v>
      </c>
    </row>
    <row r="62" spans="1:5" ht="26.25" customHeight="1">
      <c r="A62" s="15" t="s">
        <v>45</v>
      </c>
      <c r="B62" s="94" t="s">
        <v>85</v>
      </c>
      <c r="C62" s="15" t="s">
        <v>399</v>
      </c>
      <c r="D62" s="83" t="s">
        <v>409</v>
      </c>
      <c r="E62" s="38">
        <f>'прилож 2'!E46</f>
        <v>10</v>
      </c>
    </row>
    <row r="63" spans="1:5" ht="26.25" customHeight="1">
      <c r="A63" s="15" t="s">
        <v>45</v>
      </c>
      <c r="B63" s="94" t="s">
        <v>87</v>
      </c>
      <c r="C63" s="15"/>
      <c r="D63" s="95" t="s">
        <v>86</v>
      </c>
      <c r="E63" s="38">
        <f t="shared" ref="E63" si="13">E64</f>
        <v>15</v>
      </c>
    </row>
    <row r="64" spans="1:5" ht="28.5" customHeight="1">
      <c r="A64" s="15" t="s">
        <v>45</v>
      </c>
      <c r="B64" s="94" t="s">
        <v>87</v>
      </c>
      <c r="C64" s="15" t="s">
        <v>399</v>
      </c>
      <c r="D64" s="83" t="s">
        <v>409</v>
      </c>
      <c r="E64" s="38">
        <f>'прилож 2'!E48</f>
        <v>15</v>
      </c>
    </row>
    <row r="65" spans="1:5" ht="13.5" customHeight="1">
      <c r="A65" s="18" t="s">
        <v>45</v>
      </c>
      <c r="B65" s="94" t="s">
        <v>297</v>
      </c>
      <c r="C65" s="18"/>
      <c r="D65" s="99" t="s">
        <v>298</v>
      </c>
      <c r="E65" s="38">
        <f t="shared" ref="E65" si="14">E66</f>
        <v>864</v>
      </c>
    </row>
    <row r="66" spans="1:5" ht="26.25" customHeight="1">
      <c r="A66" s="18" t="s">
        <v>45</v>
      </c>
      <c r="B66" s="94" t="s">
        <v>297</v>
      </c>
      <c r="C66" s="18" t="s">
        <v>398</v>
      </c>
      <c r="D66" s="20" t="s">
        <v>408</v>
      </c>
      <c r="E66" s="38">
        <f>'прилож 2'!E50</f>
        <v>864</v>
      </c>
    </row>
    <row r="67" spans="1:5" ht="15" customHeight="1">
      <c r="A67" s="18" t="s">
        <v>45</v>
      </c>
      <c r="B67" s="94" t="s">
        <v>360</v>
      </c>
      <c r="C67" s="18"/>
      <c r="D67" s="99" t="s">
        <v>359</v>
      </c>
      <c r="E67" s="38">
        <f t="shared" ref="E67" si="15">E68</f>
        <v>8.6999999999999993</v>
      </c>
    </row>
    <row r="68" spans="1:5" ht="39.75" customHeight="1">
      <c r="A68" s="18" t="s">
        <v>45</v>
      </c>
      <c r="B68" s="94" t="s">
        <v>360</v>
      </c>
      <c r="C68" s="18" t="s">
        <v>398</v>
      </c>
      <c r="D68" s="20" t="s">
        <v>408</v>
      </c>
      <c r="E68" s="38">
        <f>'прилож 2'!E52</f>
        <v>8.6999999999999993</v>
      </c>
    </row>
    <row r="69" spans="1:5" ht="26.25" customHeight="1">
      <c r="A69" s="18" t="s">
        <v>45</v>
      </c>
      <c r="B69" s="94" t="s">
        <v>311</v>
      </c>
      <c r="C69" s="18"/>
      <c r="D69" s="144" t="s">
        <v>312</v>
      </c>
      <c r="E69" s="38">
        <f t="shared" ref="E69" si="16">E70</f>
        <v>14</v>
      </c>
    </row>
    <row r="70" spans="1:5" ht="26.25" customHeight="1">
      <c r="A70" s="18" t="s">
        <v>45</v>
      </c>
      <c r="B70" s="94" t="s">
        <v>311</v>
      </c>
      <c r="C70" s="18" t="s">
        <v>399</v>
      </c>
      <c r="D70" s="83" t="s">
        <v>409</v>
      </c>
      <c r="E70" s="38">
        <f>'прилож 2'!E54</f>
        <v>14</v>
      </c>
    </row>
    <row r="71" spans="1:5" ht="15.75" customHeight="1">
      <c r="A71" s="18"/>
      <c r="B71" s="94"/>
      <c r="C71" s="18"/>
      <c r="D71" s="83"/>
      <c r="E71" s="38"/>
    </row>
    <row r="72" spans="1:5" ht="19.5" customHeight="1">
      <c r="A72" s="43" t="s">
        <v>48</v>
      </c>
      <c r="B72" s="43"/>
      <c r="C72" s="43"/>
      <c r="D72" s="75" t="s">
        <v>47</v>
      </c>
      <c r="E72" s="45">
        <f t="shared" ref="E72" si="17">E73</f>
        <v>363.05</v>
      </c>
    </row>
    <row r="73" spans="1:5" ht="30" customHeight="1">
      <c r="A73" s="163" t="s">
        <v>46</v>
      </c>
      <c r="B73" s="116" t="s">
        <v>108</v>
      </c>
      <c r="C73" s="223"/>
      <c r="D73" s="95" t="s">
        <v>107</v>
      </c>
      <c r="E73" s="38">
        <f>E74+E75</f>
        <v>363.05</v>
      </c>
    </row>
    <row r="74" spans="1:5" ht="44.25" customHeight="1">
      <c r="A74" s="21" t="s">
        <v>46</v>
      </c>
      <c r="B74" s="116" t="s">
        <v>108</v>
      </c>
      <c r="C74" s="18" t="s">
        <v>398</v>
      </c>
      <c r="D74" s="230" t="s">
        <v>408</v>
      </c>
      <c r="E74" s="38">
        <f>'прилож 2'!E56</f>
        <v>306.94</v>
      </c>
    </row>
    <row r="75" spans="1:5" ht="24.75" customHeight="1">
      <c r="A75" s="21" t="s">
        <v>46</v>
      </c>
      <c r="B75" s="94" t="s">
        <v>413</v>
      </c>
      <c r="C75" s="18" t="s">
        <v>399</v>
      </c>
      <c r="D75" s="83" t="s">
        <v>409</v>
      </c>
      <c r="E75" s="38">
        <f>'прилож 2'!E57</f>
        <v>56.11</v>
      </c>
    </row>
    <row r="76" spans="1:5" ht="18" customHeight="1">
      <c r="A76" s="22"/>
      <c r="B76" s="22"/>
      <c r="C76" s="22"/>
      <c r="D76" s="60"/>
      <c r="E76" s="38"/>
    </row>
    <row r="77" spans="1:5" ht="27" customHeight="1">
      <c r="A77" s="43" t="s">
        <v>40</v>
      </c>
      <c r="B77" s="43"/>
      <c r="C77" s="43"/>
      <c r="D77" s="75" t="s">
        <v>41</v>
      </c>
      <c r="E77" s="41">
        <f>E78+E83</f>
        <v>566</v>
      </c>
    </row>
    <row r="78" spans="1:5" ht="27" customHeight="1">
      <c r="A78" s="181" t="s">
        <v>39</v>
      </c>
      <c r="B78" s="43"/>
      <c r="C78" s="43"/>
      <c r="D78" s="205" t="s">
        <v>393</v>
      </c>
      <c r="E78" s="41">
        <f>E79+E81</f>
        <v>536</v>
      </c>
    </row>
    <row r="79" spans="1:5" ht="15" customHeight="1">
      <c r="A79" s="80" t="s">
        <v>39</v>
      </c>
      <c r="B79" s="94" t="s">
        <v>88</v>
      </c>
      <c r="C79" s="178"/>
      <c r="D79" s="95" t="s">
        <v>470</v>
      </c>
      <c r="E79" s="38">
        <f t="shared" ref="E79" si="18">E80</f>
        <v>241</v>
      </c>
    </row>
    <row r="80" spans="1:5" ht="25.5" customHeight="1">
      <c r="A80" s="46" t="s">
        <v>39</v>
      </c>
      <c r="B80" s="94" t="s">
        <v>88</v>
      </c>
      <c r="C80" s="32" t="s">
        <v>403</v>
      </c>
      <c r="D80" s="20" t="s">
        <v>406</v>
      </c>
      <c r="E80" s="29">
        <f>'прилож 2'!E158</f>
        <v>241</v>
      </c>
    </row>
    <row r="81" spans="1:5" ht="19.5" customHeight="1">
      <c r="A81" s="40" t="s">
        <v>39</v>
      </c>
      <c r="B81" s="94" t="s">
        <v>418</v>
      </c>
      <c r="C81" s="30"/>
      <c r="D81" s="144" t="s">
        <v>471</v>
      </c>
      <c r="E81" s="38">
        <f>E82</f>
        <v>295</v>
      </c>
    </row>
    <row r="82" spans="1:5" ht="26.25" customHeight="1">
      <c r="A82" s="30" t="s">
        <v>39</v>
      </c>
      <c r="B82" s="94" t="s">
        <v>418</v>
      </c>
      <c r="C82" s="30" t="s">
        <v>399</v>
      </c>
      <c r="D82" s="83" t="s">
        <v>409</v>
      </c>
      <c r="E82" s="38">
        <f>'прилож 2'!E59</f>
        <v>295</v>
      </c>
    </row>
    <row r="83" spans="1:5" ht="21" customHeight="1">
      <c r="A83" s="206" t="s">
        <v>57</v>
      </c>
      <c r="B83" s="94"/>
      <c r="C83" s="18"/>
      <c r="D83" s="225" t="s">
        <v>394</v>
      </c>
      <c r="E83" s="41">
        <f t="shared" ref="E83" si="19">E84</f>
        <v>30</v>
      </c>
    </row>
    <row r="84" spans="1:5" ht="15.75" customHeight="1">
      <c r="A84" s="40" t="s">
        <v>57</v>
      </c>
      <c r="B84" s="94" t="s">
        <v>319</v>
      </c>
      <c r="C84" s="85"/>
      <c r="D84" s="233" t="s">
        <v>89</v>
      </c>
      <c r="E84" s="29">
        <f t="shared" ref="E84" si="20">E85</f>
        <v>30</v>
      </c>
    </row>
    <row r="85" spans="1:5" ht="25.5">
      <c r="A85" s="46" t="s">
        <v>57</v>
      </c>
      <c r="B85" s="94" t="s">
        <v>319</v>
      </c>
      <c r="C85" s="18" t="s">
        <v>399</v>
      </c>
      <c r="D85" s="83" t="s">
        <v>409</v>
      </c>
      <c r="E85" s="29">
        <f>'прилож 2'!E61</f>
        <v>30</v>
      </c>
    </row>
    <row r="86" spans="1:5">
      <c r="A86" s="46"/>
      <c r="B86" s="46"/>
      <c r="C86" s="46"/>
      <c r="D86" s="26"/>
      <c r="E86" s="38"/>
    </row>
    <row r="87" spans="1:5" ht="15.75">
      <c r="A87" s="43" t="s">
        <v>17</v>
      </c>
      <c r="B87" s="43"/>
      <c r="C87" s="43"/>
      <c r="D87" s="76" t="s">
        <v>18</v>
      </c>
      <c r="E87" s="36">
        <f>E88+E96+E102+E112</f>
        <v>21923.3</v>
      </c>
    </row>
    <row r="88" spans="1:5" ht="19.5" customHeight="1">
      <c r="A88" s="149" t="s">
        <v>314</v>
      </c>
      <c r="B88" s="149"/>
      <c r="C88" s="149"/>
      <c r="D88" s="150" t="s">
        <v>315</v>
      </c>
      <c r="E88" s="192">
        <f>E89+E91+E93</f>
        <v>203</v>
      </c>
    </row>
    <row r="89" spans="1:5" ht="13.5" customHeight="1">
      <c r="A89" s="85" t="s">
        <v>314</v>
      </c>
      <c r="B89" s="94" t="s">
        <v>425</v>
      </c>
      <c r="C89" s="85"/>
      <c r="D89" s="146" t="s">
        <v>423</v>
      </c>
      <c r="E89" s="14">
        <f t="shared" ref="E89" si="21">E90</f>
        <v>135</v>
      </c>
    </row>
    <row r="90" spans="1:5" ht="26.25" customHeight="1">
      <c r="A90" s="85" t="s">
        <v>314</v>
      </c>
      <c r="B90" s="94" t="s">
        <v>425</v>
      </c>
      <c r="C90" s="30" t="s">
        <v>399</v>
      </c>
      <c r="D90" s="83" t="s">
        <v>409</v>
      </c>
      <c r="E90" s="70">
        <f>'прилож 2'!E65</f>
        <v>135</v>
      </c>
    </row>
    <row r="91" spans="1:5" ht="26.25" customHeight="1">
      <c r="A91" s="85" t="s">
        <v>314</v>
      </c>
      <c r="B91" s="94" t="s">
        <v>426</v>
      </c>
      <c r="C91" s="85"/>
      <c r="D91" s="146" t="s">
        <v>424</v>
      </c>
      <c r="E91" s="72">
        <f>E92</f>
        <v>15</v>
      </c>
    </row>
    <row r="92" spans="1:5" ht="26.25" customHeight="1">
      <c r="A92" s="85" t="s">
        <v>314</v>
      </c>
      <c r="B92" s="94" t="s">
        <v>414</v>
      </c>
      <c r="C92" s="85" t="s">
        <v>399</v>
      </c>
      <c r="D92" s="83" t="s">
        <v>409</v>
      </c>
      <c r="E92" s="70">
        <f>'прилож 2'!E67</f>
        <v>15</v>
      </c>
    </row>
    <row r="93" spans="1:5" ht="41.25" customHeight="1">
      <c r="A93" s="30" t="s">
        <v>314</v>
      </c>
      <c r="B93" s="94" t="s">
        <v>389</v>
      </c>
      <c r="C93" s="85"/>
      <c r="D93" s="225" t="s">
        <v>390</v>
      </c>
      <c r="E93" s="72">
        <f t="shared" ref="E93" si="22">E94</f>
        <v>53</v>
      </c>
    </row>
    <row r="94" spans="1:5" ht="26.25" customHeight="1">
      <c r="A94" s="30" t="s">
        <v>314</v>
      </c>
      <c r="B94" s="94" t="s">
        <v>389</v>
      </c>
      <c r="C94" s="85" t="s">
        <v>399</v>
      </c>
      <c r="D94" s="83" t="s">
        <v>409</v>
      </c>
      <c r="E94" s="70">
        <f>'прилож 2'!E63</f>
        <v>53</v>
      </c>
    </row>
    <row r="95" spans="1:5" ht="14.25" customHeight="1">
      <c r="A95" s="85"/>
      <c r="B95" s="94"/>
      <c r="C95" s="30"/>
      <c r="D95" s="33"/>
      <c r="E95" s="70"/>
    </row>
    <row r="96" spans="1:5" ht="18" customHeight="1">
      <c r="A96" s="34" t="s">
        <v>33</v>
      </c>
      <c r="B96" s="34"/>
      <c r="C96" s="34"/>
      <c r="D96" s="88" t="s">
        <v>49</v>
      </c>
      <c r="E96" s="48">
        <f>E97+E99</f>
        <v>285</v>
      </c>
    </row>
    <row r="97" spans="1:5" ht="16.5" customHeight="1">
      <c r="A97" s="30" t="s">
        <v>33</v>
      </c>
      <c r="B97" s="94" t="s">
        <v>330</v>
      </c>
      <c r="C97" s="85"/>
      <c r="D97" s="95" t="s">
        <v>329</v>
      </c>
      <c r="E97" s="92">
        <f t="shared" ref="E97" si="23">E98</f>
        <v>189</v>
      </c>
    </row>
    <row r="98" spans="1:5" ht="36" customHeight="1">
      <c r="A98" s="30" t="s">
        <v>33</v>
      </c>
      <c r="B98" s="94" t="s">
        <v>330</v>
      </c>
      <c r="C98" s="23" t="s">
        <v>403</v>
      </c>
      <c r="D98" s="119" t="s">
        <v>55</v>
      </c>
      <c r="E98" s="29">
        <f>'прилож 2'!E160</f>
        <v>189</v>
      </c>
    </row>
    <row r="99" spans="1:5" ht="25.5" customHeight="1">
      <c r="A99" s="40" t="s">
        <v>33</v>
      </c>
      <c r="B99" s="94" t="s">
        <v>521</v>
      </c>
      <c r="C99" s="23"/>
      <c r="D99" s="102" t="s">
        <v>522</v>
      </c>
      <c r="E99" s="29">
        <f>E100</f>
        <v>96</v>
      </c>
    </row>
    <row r="100" spans="1:5" ht="27" customHeight="1">
      <c r="A100" s="18" t="s">
        <v>33</v>
      </c>
      <c r="B100" s="94" t="s">
        <v>521</v>
      </c>
      <c r="C100" s="23" t="s">
        <v>399</v>
      </c>
      <c r="D100" s="83" t="s">
        <v>409</v>
      </c>
      <c r="E100" s="29">
        <f>'прилож 2'!E69</f>
        <v>96</v>
      </c>
    </row>
    <row r="101" spans="1:5" ht="16.5" customHeight="1">
      <c r="A101" s="30"/>
      <c r="B101" s="94"/>
      <c r="C101" s="23"/>
      <c r="D101" s="119"/>
      <c r="E101" s="29"/>
    </row>
    <row r="102" spans="1:5" ht="17.25" customHeight="1">
      <c r="A102" s="24" t="s">
        <v>54</v>
      </c>
      <c r="B102" s="24"/>
      <c r="C102" s="24"/>
      <c r="D102" s="61" t="s">
        <v>58</v>
      </c>
      <c r="E102" s="41">
        <f t="shared" ref="E102" si="24">E103+E105+E107+E109</f>
        <v>21373</v>
      </c>
    </row>
    <row r="103" spans="1:5" ht="36.75" customHeight="1">
      <c r="A103" s="18" t="s">
        <v>54</v>
      </c>
      <c r="B103" s="94" t="s">
        <v>138</v>
      </c>
      <c r="C103" s="23"/>
      <c r="D103" s="100" t="s">
        <v>137</v>
      </c>
      <c r="E103" s="29">
        <f t="shared" ref="E103" si="25">E104</f>
        <v>5926</v>
      </c>
    </row>
    <row r="104" spans="1:5" ht="29.25" customHeight="1">
      <c r="A104" s="18" t="s">
        <v>54</v>
      </c>
      <c r="B104" s="94" t="s">
        <v>138</v>
      </c>
      <c r="C104" s="23" t="s">
        <v>399</v>
      </c>
      <c r="D104" s="83" t="s">
        <v>409</v>
      </c>
      <c r="E104" s="29">
        <f>'прилож 2'!E71</f>
        <v>5926</v>
      </c>
    </row>
    <row r="105" spans="1:5" ht="41.25" customHeight="1">
      <c r="A105" s="18" t="s">
        <v>54</v>
      </c>
      <c r="B105" s="94" t="s">
        <v>303</v>
      </c>
      <c r="C105" s="23"/>
      <c r="D105" s="102" t="s">
        <v>289</v>
      </c>
      <c r="E105" s="29">
        <f t="shared" ref="E105" si="26">E106</f>
        <v>60</v>
      </c>
    </row>
    <row r="106" spans="1:5" ht="27.75" customHeight="1">
      <c r="A106" s="18" t="s">
        <v>54</v>
      </c>
      <c r="B106" s="94" t="s">
        <v>303</v>
      </c>
      <c r="C106" s="23" t="s">
        <v>399</v>
      </c>
      <c r="D106" s="83" t="s">
        <v>409</v>
      </c>
      <c r="E106" s="29">
        <f>'прилож 2'!E73</f>
        <v>60</v>
      </c>
    </row>
    <row r="107" spans="1:5" ht="28.5" customHeight="1">
      <c r="A107" s="18" t="s">
        <v>54</v>
      </c>
      <c r="B107" s="94" t="s">
        <v>91</v>
      </c>
      <c r="C107" s="221"/>
      <c r="D107" s="95" t="s">
        <v>90</v>
      </c>
      <c r="E107" s="70">
        <f t="shared" ref="E107" si="27">E108</f>
        <v>15382</v>
      </c>
    </row>
    <row r="108" spans="1:5" ht="27" customHeight="1">
      <c r="A108" s="21" t="s">
        <v>54</v>
      </c>
      <c r="B108" s="94" t="s">
        <v>91</v>
      </c>
      <c r="C108" s="30" t="s">
        <v>399</v>
      </c>
      <c r="D108" s="83" t="s">
        <v>409</v>
      </c>
      <c r="E108" s="29">
        <f>'прилож 2'!E75</f>
        <v>15382</v>
      </c>
    </row>
    <row r="109" spans="1:5" ht="26.25" customHeight="1">
      <c r="A109" s="30" t="s">
        <v>54</v>
      </c>
      <c r="B109" s="175" t="s">
        <v>133</v>
      </c>
      <c r="C109" s="23"/>
      <c r="D109" s="100" t="s">
        <v>392</v>
      </c>
      <c r="E109" s="38">
        <f t="shared" ref="E109" si="28">E110</f>
        <v>5</v>
      </c>
    </row>
    <row r="110" spans="1:5" ht="32.25" customHeight="1">
      <c r="A110" s="30" t="s">
        <v>54</v>
      </c>
      <c r="B110" s="175" t="s">
        <v>133</v>
      </c>
      <c r="C110" s="23" t="s">
        <v>399</v>
      </c>
      <c r="D110" s="83" t="s">
        <v>409</v>
      </c>
      <c r="E110" s="38">
        <f>'прилож 2'!E77</f>
        <v>5</v>
      </c>
    </row>
    <row r="111" spans="1:5" ht="12.75" customHeight="1">
      <c r="A111" s="25"/>
      <c r="B111" s="25"/>
      <c r="C111" s="25"/>
      <c r="D111" s="26"/>
      <c r="E111" s="29"/>
    </row>
    <row r="112" spans="1:5" ht="24" customHeight="1">
      <c r="A112" s="40" t="s">
        <v>38</v>
      </c>
      <c r="B112" s="25"/>
      <c r="C112" s="25"/>
      <c r="D112" s="47" t="s">
        <v>50</v>
      </c>
      <c r="E112" s="48">
        <f t="shared" ref="E112" si="29">E113</f>
        <v>62.3</v>
      </c>
    </row>
    <row r="113" spans="1:5" ht="19.5" customHeight="1">
      <c r="A113" s="40" t="s">
        <v>38</v>
      </c>
      <c r="B113" s="49"/>
      <c r="C113" s="49"/>
      <c r="D113" s="90" t="s">
        <v>51</v>
      </c>
      <c r="E113" s="41">
        <f>E114+E116+E118+E120+E122</f>
        <v>62.3</v>
      </c>
    </row>
    <row r="114" spans="1:5" ht="18" customHeight="1">
      <c r="A114" s="30" t="s">
        <v>38</v>
      </c>
      <c r="B114" s="175" t="s">
        <v>139</v>
      </c>
      <c r="C114" s="23"/>
      <c r="D114" s="102" t="s">
        <v>490</v>
      </c>
      <c r="E114" s="103">
        <f t="shared" ref="E114" si="30">E115</f>
        <v>7</v>
      </c>
    </row>
    <row r="115" spans="1:5" ht="26.25" customHeight="1">
      <c r="A115" s="30" t="s">
        <v>38</v>
      </c>
      <c r="B115" s="175" t="s">
        <v>139</v>
      </c>
      <c r="C115" s="23" t="s">
        <v>399</v>
      </c>
      <c r="D115" s="83" t="s">
        <v>409</v>
      </c>
      <c r="E115" s="103">
        <f>'прилож 2'!E79</f>
        <v>7</v>
      </c>
    </row>
    <row r="116" spans="1:5" ht="27.75" customHeight="1">
      <c r="A116" s="85" t="s">
        <v>38</v>
      </c>
      <c r="B116" s="94" t="s">
        <v>93</v>
      </c>
      <c r="C116" s="87"/>
      <c r="D116" s="95" t="s">
        <v>92</v>
      </c>
      <c r="E116" s="70">
        <f t="shared" ref="E116" si="31">E117</f>
        <v>18</v>
      </c>
    </row>
    <row r="117" spans="1:5" ht="26.25" customHeight="1">
      <c r="A117" s="25" t="s">
        <v>38</v>
      </c>
      <c r="B117" s="94" t="s">
        <v>93</v>
      </c>
      <c r="C117" s="25" t="s">
        <v>399</v>
      </c>
      <c r="D117" s="83" t="s">
        <v>409</v>
      </c>
      <c r="E117" s="38">
        <f>'прилож 2'!E81</f>
        <v>18</v>
      </c>
    </row>
    <row r="118" spans="1:5" ht="16.5" customHeight="1">
      <c r="A118" s="85" t="s">
        <v>38</v>
      </c>
      <c r="B118" s="94" t="s">
        <v>94</v>
      </c>
      <c r="C118" s="23"/>
      <c r="D118" s="95" t="s">
        <v>383</v>
      </c>
      <c r="E118" s="38">
        <f t="shared" ref="E118" si="32">E119</f>
        <v>12</v>
      </c>
    </row>
    <row r="119" spans="1:5" ht="25.5">
      <c r="A119" s="85" t="s">
        <v>38</v>
      </c>
      <c r="B119" s="94" t="s">
        <v>94</v>
      </c>
      <c r="C119" s="25" t="s">
        <v>399</v>
      </c>
      <c r="D119" s="83" t="s">
        <v>409</v>
      </c>
      <c r="E119" s="38">
        <f>'прилож 2'!E83</f>
        <v>12</v>
      </c>
    </row>
    <row r="120" spans="1:5">
      <c r="A120" s="85" t="s">
        <v>38</v>
      </c>
      <c r="B120" s="94" t="s">
        <v>420</v>
      </c>
      <c r="C120" s="18"/>
      <c r="D120" s="95" t="s">
        <v>419</v>
      </c>
      <c r="E120" s="38">
        <f>E121</f>
        <v>25</v>
      </c>
    </row>
    <row r="121" spans="1:5" ht="25.5">
      <c r="A121" s="85" t="s">
        <v>38</v>
      </c>
      <c r="B121" s="94" t="s">
        <v>420</v>
      </c>
      <c r="C121" s="18" t="s">
        <v>399</v>
      </c>
      <c r="D121" s="83" t="s">
        <v>409</v>
      </c>
      <c r="E121" s="38">
        <f>'прилож 2'!E85</f>
        <v>25</v>
      </c>
    </row>
    <row r="122" spans="1:5">
      <c r="A122" s="85" t="s">
        <v>38</v>
      </c>
      <c r="B122" s="94" t="s">
        <v>525</v>
      </c>
      <c r="C122" s="18"/>
      <c r="D122" s="95" t="s">
        <v>524</v>
      </c>
      <c r="E122" s="38">
        <f>E123</f>
        <v>0.3</v>
      </c>
    </row>
    <row r="123" spans="1:5" ht="25.5">
      <c r="A123" s="85" t="s">
        <v>38</v>
      </c>
      <c r="B123" s="94" t="s">
        <v>525</v>
      </c>
      <c r="C123" s="18" t="s">
        <v>399</v>
      </c>
      <c r="D123" s="83" t="s">
        <v>409</v>
      </c>
      <c r="E123" s="38">
        <f>'прилож 2'!E87</f>
        <v>0.3</v>
      </c>
    </row>
    <row r="124" spans="1:5" ht="14.25" customHeight="1">
      <c r="A124" s="30"/>
      <c r="B124" s="30"/>
      <c r="C124" s="30"/>
      <c r="D124" s="26"/>
      <c r="E124" s="38"/>
    </row>
    <row r="125" spans="1:5" ht="21" customHeight="1">
      <c r="A125" s="43" t="s">
        <v>19</v>
      </c>
      <c r="B125" s="43"/>
      <c r="C125" s="43"/>
      <c r="D125" s="77" t="s">
        <v>20</v>
      </c>
      <c r="E125" s="36">
        <f>E127+E131+E141</f>
        <v>13298.6</v>
      </c>
    </row>
    <row r="126" spans="1:5" ht="14.25" customHeight="1">
      <c r="A126" s="34"/>
      <c r="B126" s="34"/>
      <c r="C126" s="34"/>
      <c r="D126" s="62"/>
      <c r="E126" s="14"/>
    </row>
    <row r="127" spans="1:5" ht="18.75" customHeight="1">
      <c r="A127" s="34" t="s">
        <v>6</v>
      </c>
      <c r="B127" s="30"/>
      <c r="C127" s="30"/>
      <c r="D127" s="44" t="s">
        <v>21</v>
      </c>
      <c r="E127" s="50">
        <f t="shared" ref="E127:E128" si="33">E128</f>
        <v>524</v>
      </c>
    </row>
    <row r="128" spans="1:5" ht="17.25" customHeight="1">
      <c r="A128" s="15" t="s">
        <v>6</v>
      </c>
      <c r="B128" s="94" t="s">
        <v>148</v>
      </c>
      <c r="C128" s="15"/>
      <c r="D128" s="95" t="s">
        <v>421</v>
      </c>
      <c r="E128" s="73">
        <f t="shared" si="33"/>
        <v>524</v>
      </c>
    </row>
    <row r="129" spans="1:5" ht="28.5" customHeight="1">
      <c r="A129" s="18" t="s">
        <v>6</v>
      </c>
      <c r="B129" s="94" t="s">
        <v>148</v>
      </c>
      <c r="C129" s="18" t="s">
        <v>399</v>
      </c>
      <c r="D129" s="83" t="s">
        <v>409</v>
      </c>
      <c r="E129" s="38">
        <f>'прилож 2'!E89</f>
        <v>524</v>
      </c>
    </row>
    <row r="130" spans="1:5" ht="20.25" customHeight="1">
      <c r="A130" s="18"/>
      <c r="B130" s="94"/>
      <c r="C130" s="18"/>
      <c r="D130" s="83"/>
      <c r="E130" s="38"/>
    </row>
    <row r="131" spans="1:5" ht="17.25" customHeight="1">
      <c r="A131" s="34" t="s">
        <v>63</v>
      </c>
      <c r="B131" s="30"/>
      <c r="C131" s="30"/>
      <c r="D131" s="44" t="s">
        <v>64</v>
      </c>
      <c r="E131" s="48">
        <f>E132+E134+E136+E138</f>
        <v>1476.1</v>
      </c>
    </row>
    <row r="132" spans="1:5" ht="20.25" customHeight="1">
      <c r="A132" s="18" t="s">
        <v>63</v>
      </c>
      <c r="B132" s="94" t="s">
        <v>95</v>
      </c>
      <c r="C132" s="18"/>
      <c r="D132" s="95" t="s">
        <v>422</v>
      </c>
      <c r="E132" s="70">
        <f t="shared" ref="E132" si="34">E133</f>
        <v>458.1</v>
      </c>
    </row>
    <row r="133" spans="1:5" ht="28.5" customHeight="1">
      <c r="A133" s="18" t="s">
        <v>63</v>
      </c>
      <c r="B133" s="94" t="s">
        <v>95</v>
      </c>
      <c r="C133" s="18" t="s">
        <v>399</v>
      </c>
      <c r="D133" s="83" t="s">
        <v>409</v>
      </c>
      <c r="E133" s="38">
        <f>'прилож 2'!E91</f>
        <v>458.1</v>
      </c>
    </row>
    <row r="134" spans="1:5" ht="14.25" hidden="1" customHeight="1">
      <c r="A134" s="40" t="s">
        <v>63</v>
      </c>
      <c r="B134" s="153" t="s">
        <v>371</v>
      </c>
      <c r="C134" s="18"/>
      <c r="D134" s="196" t="s">
        <v>373</v>
      </c>
      <c r="E134" s="38">
        <f t="shared" ref="E134" si="35">E135</f>
        <v>0</v>
      </c>
    </row>
    <row r="135" spans="1:5" ht="25.5" hidden="1" customHeight="1">
      <c r="A135" s="40" t="s">
        <v>63</v>
      </c>
      <c r="B135" s="153" t="s">
        <v>371</v>
      </c>
      <c r="C135" s="18" t="s">
        <v>402</v>
      </c>
      <c r="D135" s="145" t="s">
        <v>412</v>
      </c>
      <c r="E135" s="38">
        <f>'прилож 2'!E93</f>
        <v>0</v>
      </c>
    </row>
    <row r="136" spans="1:5" ht="21" customHeight="1">
      <c r="A136" s="30" t="s">
        <v>63</v>
      </c>
      <c r="B136" s="94" t="s">
        <v>145</v>
      </c>
      <c r="C136" s="23"/>
      <c r="D136" s="105" t="s">
        <v>146</v>
      </c>
      <c r="E136" s="38">
        <f t="shared" ref="E136" si="36">E137</f>
        <v>20</v>
      </c>
    </row>
    <row r="137" spans="1:5" ht="27.75" customHeight="1">
      <c r="A137" s="30" t="s">
        <v>63</v>
      </c>
      <c r="B137" s="94" t="s">
        <v>145</v>
      </c>
      <c r="C137" s="23" t="s">
        <v>399</v>
      </c>
      <c r="D137" s="83" t="s">
        <v>409</v>
      </c>
      <c r="E137" s="38">
        <f>'прилож 2'!E95</f>
        <v>20</v>
      </c>
    </row>
    <row r="138" spans="1:5" ht="15" customHeight="1">
      <c r="A138" s="40" t="s">
        <v>63</v>
      </c>
      <c r="B138" s="94" t="s">
        <v>428</v>
      </c>
      <c r="C138" s="53"/>
      <c r="D138" s="95" t="s">
        <v>416</v>
      </c>
      <c r="E138" s="38">
        <f>E139</f>
        <v>998</v>
      </c>
    </row>
    <row r="139" spans="1:5" ht="27.75" customHeight="1">
      <c r="A139" s="85" t="s">
        <v>63</v>
      </c>
      <c r="B139" s="94" t="s">
        <v>428</v>
      </c>
      <c r="C139" s="53" t="s">
        <v>399</v>
      </c>
      <c r="D139" s="83" t="s">
        <v>409</v>
      </c>
      <c r="E139" s="38">
        <f>'прилож 2'!E97</f>
        <v>998</v>
      </c>
    </row>
    <row r="140" spans="1:5" ht="18" customHeight="1">
      <c r="A140" s="30"/>
      <c r="B140" s="94"/>
      <c r="C140" s="23"/>
      <c r="D140" s="83"/>
      <c r="E140" s="38"/>
    </row>
    <row r="141" spans="1:5" ht="16.5" customHeight="1">
      <c r="A141" s="34" t="s">
        <v>302</v>
      </c>
      <c r="B141" s="180"/>
      <c r="C141" s="34"/>
      <c r="D141" s="166" t="s">
        <v>345</v>
      </c>
      <c r="E141" s="41">
        <f>E142+E144+E146+E148+E150+E152+E155+E157+E159+E161+E163+E165</f>
        <v>11298.5</v>
      </c>
    </row>
    <row r="142" spans="1:5" ht="17.25" customHeight="1">
      <c r="A142" s="157" t="s">
        <v>302</v>
      </c>
      <c r="B142" s="94" t="s">
        <v>347</v>
      </c>
      <c r="C142" s="147" t="s">
        <v>399</v>
      </c>
      <c r="D142" s="188" t="s">
        <v>310</v>
      </c>
      <c r="E142" s="38">
        <f t="shared" ref="E142" si="37">E143</f>
        <v>1599.5</v>
      </c>
    </row>
    <row r="143" spans="1:5" ht="28.5" customHeight="1">
      <c r="A143" s="30" t="s">
        <v>302</v>
      </c>
      <c r="B143" s="94" t="s">
        <v>347</v>
      </c>
      <c r="C143" s="30" t="s">
        <v>399</v>
      </c>
      <c r="D143" s="83" t="s">
        <v>409</v>
      </c>
      <c r="E143" s="38">
        <f>'прилож 2'!E116</f>
        <v>1599.5</v>
      </c>
    </row>
    <row r="144" spans="1:5" ht="42" customHeight="1">
      <c r="A144" s="40" t="s">
        <v>302</v>
      </c>
      <c r="B144" s="94" t="s">
        <v>494</v>
      </c>
      <c r="C144" s="18"/>
      <c r="D144" s="144" t="s">
        <v>364</v>
      </c>
      <c r="E144" s="38">
        <f t="shared" ref="E144" si="38">E145</f>
        <v>52</v>
      </c>
    </row>
    <row r="145" spans="1:5" ht="24.75" customHeight="1">
      <c r="A145" s="18" t="s">
        <v>302</v>
      </c>
      <c r="B145" s="94" t="s">
        <v>494</v>
      </c>
      <c r="C145" s="18" t="s">
        <v>399</v>
      </c>
      <c r="D145" s="83" t="s">
        <v>409</v>
      </c>
      <c r="E145" s="38">
        <f>'прилож 2'!E99</f>
        <v>52</v>
      </c>
    </row>
    <row r="146" spans="1:5" ht="41.25" customHeight="1">
      <c r="A146" s="30" t="s">
        <v>302</v>
      </c>
      <c r="B146" s="94" t="s">
        <v>430</v>
      </c>
      <c r="C146" s="30"/>
      <c r="D146" s="227" t="s">
        <v>327</v>
      </c>
      <c r="E146" s="38">
        <f t="shared" ref="E146" si="39">E147</f>
        <v>408</v>
      </c>
    </row>
    <row r="147" spans="1:5" ht="25.5">
      <c r="A147" s="30" t="s">
        <v>302</v>
      </c>
      <c r="B147" s="94" t="s">
        <v>430</v>
      </c>
      <c r="C147" s="30" t="s">
        <v>399</v>
      </c>
      <c r="D147" s="83" t="s">
        <v>409</v>
      </c>
      <c r="E147" s="38">
        <f>'прилож 2'!E101</f>
        <v>408</v>
      </c>
    </row>
    <row r="148" spans="1:5" ht="30.75" customHeight="1">
      <c r="A148" s="30" t="s">
        <v>302</v>
      </c>
      <c r="B148" s="94" t="s">
        <v>496</v>
      </c>
      <c r="C148" s="30"/>
      <c r="D148" s="144" t="s">
        <v>479</v>
      </c>
      <c r="E148" s="38">
        <f>E149</f>
        <v>100</v>
      </c>
    </row>
    <row r="149" spans="1:5" ht="25.5">
      <c r="A149" s="30" t="s">
        <v>302</v>
      </c>
      <c r="B149" s="94" t="s">
        <v>496</v>
      </c>
      <c r="C149" s="30" t="s">
        <v>399</v>
      </c>
      <c r="D149" s="83" t="s">
        <v>409</v>
      </c>
      <c r="E149" s="38">
        <f>'прилож 2'!E103</f>
        <v>100</v>
      </c>
    </row>
    <row r="150" spans="1:5" ht="38.25">
      <c r="A150" s="30" t="s">
        <v>302</v>
      </c>
      <c r="B150" s="94" t="s">
        <v>527</v>
      </c>
      <c r="C150" s="30"/>
      <c r="D150" s="144" t="s">
        <v>528</v>
      </c>
      <c r="E150" s="38">
        <f>E151</f>
        <v>100</v>
      </c>
    </row>
    <row r="151" spans="1:5" ht="25.5">
      <c r="A151" s="30" t="s">
        <v>302</v>
      </c>
      <c r="B151" s="94" t="s">
        <v>527</v>
      </c>
      <c r="C151" s="30" t="s">
        <v>399</v>
      </c>
      <c r="D151" s="83" t="s">
        <v>409</v>
      </c>
      <c r="E151" s="38">
        <f>'прилож 2'!E105</f>
        <v>100</v>
      </c>
    </row>
    <row r="152" spans="1:5" ht="20.25" customHeight="1">
      <c r="A152" s="30" t="s">
        <v>302</v>
      </c>
      <c r="B152" s="94" t="s">
        <v>431</v>
      </c>
      <c r="C152" s="30"/>
      <c r="D152" s="233" t="s">
        <v>478</v>
      </c>
      <c r="E152" s="38">
        <f>E153+E154</f>
        <v>1566</v>
      </c>
    </row>
    <row r="153" spans="1:5" ht="38.25" customHeight="1">
      <c r="A153" s="30" t="s">
        <v>302</v>
      </c>
      <c r="B153" s="94" t="s">
        <v>431</v>
      </c>
      <c r="C153" s="30" t="s">
        <v>398</v>
      </c>
      <c r="D153" s="256" t="s">
        <v>408</v>
      </c>
      <c r="E153" s="38">
        <f>'прилож 2'!E107</f>
        <v>494</v>
      </c>
    </row>
    <row r="154" spans="1:5" ht="32.25" customHeight="1">
      <c r="A154" s="30" t="s">
        <v>302</v>
      </c>
      <c r="B154" s="94" t="s">
        <v>431</v>
      </c>
      <c r="C154" s="30" t="s">
        <v>399</v>
      </c>
      <c r="D154" s="83" t="s">
        <v>409</v>
      </c>
      <c r="E154" s="38">
        <f>'прилож 2'!E108</f>
        <v>1072</v>
      </c>
    </row>
    <row r="155" spans="1:5" ht="21.75" customHeight="1">
      <c r="A155" s="40" t="s">
        <v>302</v>
      </c>
      <c r="B155" s="94" t="s">
        <v>432</v>
      </c>
      <c r="C155" s="30"/>
      <c r="D155" s="144" t="s">
        <v>477</v>
      </c>
      <c r="E155" s="38">
        <f>E156</f>
        <v>993</v>
      </c>
    </row>
    <row r="156" spans="1:5" ht="26.25" customHeight="1">
      <c r="A156" s="30" t="s">
        <v>302</v>
      </c>
      <c r="B156" s="94" t="s">
        <v>432</v>
      </c>
      <c r="C156" s="30" t="s">
        <v>399</v>
      </c>
      <c r="D156" s="83" t="s">
        <v>409</v>
      </c>
      <c r="E156" s="38">
        <f>'прилож 2'!E110</f>
        <v>993</v>
      </c>
    </row>
    <row r="157" spans="1:5" ht="18" customHeight="1">
      <c r="A157" s="40" t="s">
        <v>302</v>
      </c>
      <c r="B157" s="94" t="s">
        <v>434</v>
      </c>
      <c r="C157" s="30"/>
      <c r="D157" s="144" t="s">
        <v>433</v>
      </c>
      <c r="E157" s="38">
        <f>E158</f>
        <v>182</v>
      </c>
    </row>
    <row r="158" spans="1:5" ht="26.25" customHeight="1">
      <c r="A158" s="30" t="s">
        <v>302</v>
      </c>
      <c r="B158" s="94" t="s">
        <v>434</v>
      </c>
      <c r="C158" s="30" t="s">
        <v>399</v>
      </c>
      <c r="D158" s="83" t="s">
        <v>409</v>
      </c>
      <c r="E158" s="38">
        <f>'прилож 2'!E112</f>
        <v>182</v>
      </c>
    </row>
    <row r="159" spans="1:5" ht="16.5" customHeight="1">
      <c r="A159" s="40" t="s">
        <v>302</v>
      </c>
      <c r="B159" s="94" t="s">
        <v>435</v>
      </c>
      <c r="C159" s="30"/>
      <c r="D159" s="144" t="s">
        <v>476</v>
      </c>
      <c r="E159" s="38">
        <f>E160</f>
        <v>2598</v>
      </c>
    </row>
    <row r="160" spans="1:5" ht="26.25" customHeight="1">
      <c r="A160" s="30" t="s">
        <v>302</v>
      </c>
      <c r="B160" s="94" t="s">
        <v>435</v>
      </c>
      <c r="C160" s="30" t="s">
        <v>399</v>
      </c>
      <c r="D160" s="83" t="s">
        <v>409</v>
      </c>
      <c r="E160" s="38">
        <f>'прилож 2'!E114</f>
        <v>2598</v>
      </c>
    </row>
    <row r="161" spans="1:5" ht="21.75" customHeight="1">
      <c r="A161" s="30" t="s">
        <v>302</v>
      </c>
      <c r="B161" s="175" t="s">
        <v>518</v>
      </c>
      <c r="C161" s="30"/>
      <c r="D161" s="144" t="s">
        <v>519</v>
      </c>
      <c r="E161" s="38">
        <f>E162</f>
        <v>2497</v>
      </c>
    </row>
    <row r="162" spans="1:5" ht="26.25" customHeight="1">
      <c r="A162" s="30" t="s">
        <v>302</v>
      </c>
      <c r="B162" s="175" t="s">
        <v>518</v>
      </c>
      <c r="C162" s="30" t="s">
        <v>399</v>
      </c>
      <c r="D162" s="83" t="s">
        <v>409</v>
      </c>
      <c r="E162" s="38">
        <f>'прилож 2'!E118</f>
        <v>2497</v>
      </c>
    </row>
    <row r="163" spans="1:5" ht="26.25" customHeight="1">
      <c r="A163" s="30" t="s">
        <v>302</v>
      </c>
      <c r="B163" s="175" t="s">
        <v>531</v>
      </c>
      <c r="C163" s="30"/>
      <c r="D163" s="144" t="s">
        <v>530</v>
      </c>
      <c r="E163" s="38">
        <f>E164</f>
        <v>803</v>
      </c>
    </row>
    <row r="164" spans="1:5" ht="26.25" customHeight="1">
      <c r="A164" s="30" t="s">
        <v>302</v>
      </c>
      <c r="B164" s="175" t="s">
        <v>531</v>
      </c>
      <c r="C164" s="30" t="s">
        <v>399</v>
      </c>
      <c r="D164" s="83" t="s">
        <v>409</v>
      </c>
      <c r="E164" s="38">
        <f>'прилож 2'!E120</f>
        <v>803</v>
      </c>
    </row>
    <row r="165" spans="1:5" ht="26.25" customHeight="1">
      <c r="A165" s="30" t="s">
        <v>302</v>
      </c>
      <c r="B165" s="175" t="s">
        <v>533</v>
      </c>
      <c r="C165" s="30"/>
      <c r="D165" s="144" t="s">
        <v>534</v>
      </c>
      <c r="E165" s="38">
        <f>E166</f>
        <v>400</v>
      </c>
    </row>
    <row r="166" spans="1:5" ht="26.25" customHeight="1">
      <c r="A166" s="30" t="s">
        <v>302</v>
      </c>
      <c r="B166" s="175" t="s">
        <v>533</v>
      </c>
      <c r="C166" s="30" t="s">
        <v>399</v>
      </c>
      <c r="D166" s="83" t="s">
        <v>409</v>
      </c>
      <c r="E166" s="38">
        <f>'прилож 2'!E122</f>
        <v>400</v>
      </c>
    </row>
    <row r="167" spans="1:5" ht="14.25" customHeight="1">
      <c r="A167" s="30"/>
      <c r="B167" s="94"/>
      <c r="C167" s="30"/>
      <c r="D167" s="83"/>
      <c r="E167" s="38"/>
    </row>
    <row r="168" spans="1:5" ht="25.5" customHeight="1">
      <c r="A168" s="58" t="s">
        <v>362</v>
      </c>
      <c r="B168" s="94"/>
      <c r="C168" s="30"/>
      <c r="D168" s="198" t="s">
        <v>363</v>
      </c>
      <c r="E168" s="45">
        <f>E169</f>
        <v>7830.6</v>
      </c>
    </row>
    <row r="169" spans="1:5" ht="25.5" customHeight="1">
      <c r="A169" s="40" t="s">
        <v>376</v>
      </c>
      <c r="B169" s="94"/>
      <c r="C169" s="30"/>
      <c r="D169" s="203" t="s">
        <v>378</v>
      </c>
      <c r="E169" s="41">
        <f>E170+E172+E174</f>
        <v>7830.6</v>
      </c>
    </row>
    <row r="170" spans="1:5" ht="25.5" customHeight="1">
      <c r="A170" s="85" t="s">
        <v>376</v>
      </c>
      <c r="B170" s="94" t="s">
        <v>437</v>
      </c>
      <c r="C170" s="30"/>
      <c r="D170" s="161" t="s">
        <v>377</v>
      </c>
      <c r="E170" s="38">
        <f t="shared" ref="E170" si="40">E171</f>
        <v>68.5</v>
      </c>
    </row>
    <row r="171" spans="1:5" ht="25.5" customHeight="1">
      <c r="A171" s="30" t="s">
        <v>376</v>
      </c>
      <c r="B171" s="94" t="s">
        <v>437</v>
      </c>
      <c r="C171" s="18" t="s">
        <v>399</v>
      </c>
      <c r="D171" s="83" t="s">
        <v>409</v>
      </c>
      <c r="E171" s="38">
        <f>'прилож 2'!E128</f>
        <v>68.5</v>
      </c>
    </row>
    <row r="172" spans="1:5" ht="40.5" customHeight="1">
      <c r="A172" s="40" t="s">
        <v>376</v>
      </c>
      <c r="B172" s="94" t="s">
        <v>379</v>
      </c>
      <c r="C172" s="30"/>
      <c r="D172" s="205" t="s">
        <v>515</v>
      </c>
      <c r="E172" s="38">
        <f t="shared" ref="E172" si="41">E173</f>
        <v>7374</v>
      </c>
    </row>
    <row r="173" spans="1:5" ht="25.5" customHeight="1">
      <c r="A173" s="30" t="s">
        <v>376</v>
      </c>
      <c r="B173" s="94" t="s">
        <v>379</v>
      </c>
      <c r="C173" s="18" t="s">
        <v>399</v>
      </c>
      <c r="D173" s="83" t="s">
        <v>409</v>
      </c>
      <c r="E173" s="38">
        <f>'прилож 2'!E124</f>
        <v>7374</v>
      </c>
    </row>
    <row r="174" spans="1:5" ht="37.5" customHeight="1">
      <c r="A174" s="40" t="s">
        <v>376</v>
      </c>
      <c r="B174" s="94" t="s">
        <v>454</v>
      </c>
      <c r="C174" s="30"/>
      <c r="D174" s="205" t="s">
        <v>516</v>
      </c>
      <c r="E174" s="38">
        <f>E175</f>
        <v>388.1</v>
      </c>
    </row>
    <row r="175" spans="1:5" ht="25.5" customHeight="1">
      <c r="A175" s="30" t="s">
        <v>376</v>
      </c>
      <c r="B175" s="94" t="s">
        <v>454</v>
      </c>
      <c r="C175" s="18" t="s">
        <v>399</v>
      </c>
      <c r="D175" s="83" t="s">
        <v>409</v>
      </c>
      <c r="E175" s="38">
        <f>'прилож 2'!E126</f>
        <v>388.1</v>
      </c>
    </row>
    <row r="176" spans="1:5" ht="16.5" customHeight="1">
      <c r="A176" s="18"/>
      <c r="B176" s="18"/>
      <c r="C176" s="18"/>
      <c r="D176" s="19"/>
      <c r="E176" s="104"/>
    </row>
    <row r="177" spans="1:5" ht="21" customHeight="1">
      <c r="A177" s="35" t="s">
        <v>22</v>
      </c>
      <c r="B177" s="35"/>
      <c r="C177" s="35"/>
      <c r="D177" s="78" t="s">
        <v>23</v>
      </c>
      <c r="E177" s="36">
        <f>E179+E191+E214+E226</f>
        <v>81476.899999999994</v>
      </c>
    </row>
    <row r="178" spans="1:5" ht="12.75" customHeight="1">
      <c r="A178" s="51"/>
      <c r="B178" s="37"/>
      <c r="C178" s="37"/>
      <c r="D178" s="63"/>
      <c r="E178" s="104"/>
    </row>
    <row r="179" spans="1:5" ht="18" customHeight="1">
      <c r="A179" s="37" t="s">
        <v>5</v>
      </c>
      <c r="B179" s="53" t="s">
        <v>285</v>
      </c>
      <c r="C179" s="53"/>
      <c r="D179" s="63" t="s">
        <v>24</v>
      </c>
      <c r="E179" s="52">
        <f t="shared" ref="E179" si="42">E180+E182+E184+E186+E188</f>
        <v>14848</v>
      </c>
    </row>
    <row r="180" spans="1:5" ht="42" customHeight="1">
      <c r="A180" s="53" t="s">
        <v>5</v>
      </c>
      <c r="B180" s="116" t="s">
        <v>109</v>
      </c>
      <c r="C180" s="53"/>
      <c r="D180" s="95" t="s">
        <v>464</v>
      </c>
      <c r="E180" s="17">
        <f t="shared" ref="E180" si="43">E181</f>
        <v>5800</v>
      </c>
    </row>
    <row r="181" spans="1:5" ht="29.25" customHeight="1">
      <c r="A181" s="53" t="s">
        <v>5</v>
      </c>
      <c r="B181" s="116" t="s">
        <v>109</v>
      </c>
      <c r="C181" s="53" t="s">
        <v>403</v>
      </c>
      <c r="D181" s="20" t="s">
        <v>406</v>
      </c>
      <c r="E181" s="38">
        <f>'прилож 2'!E162</f>
        <v>5800</v>
      </c>
    </row>
    <row r="182" spans="1:5" ht="120" customHeight="1">
      <c r="A182" s="53" t="s">
        <v>5</v>
      </c>
      <c r="B182" s="116" t="s">
        <v>110</v>
      </c>
      <c r="C182" s="53"/>
      <c r="D182" s="205" t="s">
        <v>517</v>
      </c>
      <c r="E182" s="38">
        <f t="shared" ref="E182" si="44">E183</f>
        <v>68</v>
      </c>
    </row>
    <row r="183" spans="1:5" ht="30.75" customHeight="1">
      <c r="A183" s="53" t="s">
        <v>5</v>
      </c>
      <c r="B183" s="116" t="s">
        <v>110</v>
      </c>
      <c r="C183" s="53" t="s">
        <v>403</v>
      </c>
      <c r="D183" s="20" t="s">
        <v>406</v>
      </c>
      <c r="E183" s="38">
        <f>'прилож 2'!E164</f>
        <v>68</v>
      </c>
    </row>
    <row r="184" spans="1:5" ht="66" customHeight="1">
      <c r="A184" s="54" t="s">
        <v>5</v>
      </c>
      <c r="B184" s="94" t="s">
        <v>147</v>
      </c>
      <c r="C184" s="53"/>
      <c r="D184" s="95" t="s">
        <v>113</v>
      </c>
      <c r="E184" s="38">
        <f t="shared" ref="E184" si="45">E185</f>
        <v>8529</v>
      </c>
    </row>
    <row r="185" spans="1:5" ht="30.75" customHeight="1">
      <c r="A185" s="53" t="s">
        <v>5</v>
      </c>
      <c r="B185" s="94" t="s">
        <v>147</v>
      </c>
      <c r="C185" s="53" t="s">
        <v>403</v>
      </c>
      <c r="D185" s="20" t="s">
        <v>406</v>
      </c>
      <c r="E185" s="38">
        <f>'прилож 2'!E166</f>
        <v>8529</v>
      </c>
    </row>
    <row r="186" spans="1:5" ht="27" customHeight="1">
      <c r="A186" s="54" t="s">
        <v>5</v>
      </c>
      <c r="B186" s="94" t="s">
        <v>115</v>
      </c>
      <c r="C186" s="53"/>
      <c r="D186" s="95" t="s">
        <v>114</v>
      </c>
      <c r="E186" s="38">
        <f t="shared" ref="E186" si="46">E187</f>
        <v>204</v>
      </c>
    </row>
    <row r="187" spans="1:5" ht="25.5" customHeight="1">
      <c r="A187" s="53" t="s">
        <v>5</v>
      </c>
      <c r="B187" s="94" t="s">
        <v>115</v>
      </c>
      <c r="C187" s="53" t="s">
        <v>403</v>
      </c>
      <c r="D187" s="20" t="s">
        <v>406</v>
      </c>
      <c r="E187" s="38">
        <f>'прилож 2'!E168</f>
        <v>204</v>
      </c>
    </row>
    <row r="188" spans="1:5" ht="28.5" customHeight="1">
      <c r="A188" s="53" t="s">
        <v>5</v>
      </c>
      <c r="B188" s="116" t="s">
        <v>380</v>
      </c>
      <c r="C188" s="53"/>
      <c r="D188" s="95" t="s">
        <v>381</v>
      </c>
      <c r="E188" s="38">
        <f t="shared" ref="E188" si="47">E189</f>
        <v>247</v>
      </c>
    </row>
    <row r="189" spans="1:5" ht="24" customHeight="1">
      <c r="A189" s="53" t="s">
        <v>5</v>
      </c>
      <c r="B189" s="116" t="s">
        <v>380</v>
      </c>
      <c r="C189" s="53" t="s">
        <v>403</v>
      </c>
      <c r="D189" s="20" t="s">
        <v>406</v>
      </c>
      <c r="E189" s="38">
        <f>'прилож 2'!E170</f>
        <v>247</v>
      </c>
    </row>
    <row r="190" spans="1:5" ht="16.5" customHeight="1">
      <c r="A190" s="53"/>
      <c r="B190" s="94"/>
      <c r="C190" s="53"/>
      <c r="D190" s="64"/>
      <c r="E190" s="38"/>
    </row>
    <row r="191" spans="1:5" ht="18.75" customHeight="1">
      <c r="A191" s="37" t="s">
        <v>9</v>
      </c>
      <c r="B191" s="30"/>
      <c r="C191" s="54"/>
      <c r="D191" s="63" t="s">
        <v>25</v>
      </c>
      <c r="E191" s="52">
        <f>E192+E194+E196+E199+E201+E203+E205+E207+E209+E211</f>
        <v>56155.9</v>
      </c>
    </row>
    <row r="192" spans="1:5" ht="53.25" customHeight="1">
      <c r="A192" s="21" t="s">
        <v>9</v>
      </c>
      <c r="B192" s="94" t="s">
        <v>117</v>
      </c>
      <c r="C192" s="21"/>
      <c r="D192" s="95" t="s">
        <v>116</v>
      </c>
      <c r="E192" s="29">
        <f t="shared" ref="E192" si="48">E193</f>
        <v>13452</v>
      </c>
    </row>
    <row r="193" spans="1:5" ht="27" customHeight="1">
      <c r="A193" s="54" t="s">
        <v>9</v>
      </c>
      <c r="B193" s="94" t="s">
        <v>117</v>
      </c>
      <c r="C193" s="53" t="s">
        <v>403</v>
      </c>
      <c r="D193" s="20" t="s">
        <v>406</v>
      </c>
      <c r="E193" s="38">
        <f>'прилож 2'!E172</f>
        <v>13452</v>
      </c>
    </row>
    <row r="194" spans="1:5" ht="20.25" customHeight="1">
      <c r="A194" s="54" t="s">
        <v>9</v>
      </c>
      <c r="B194" s="94" t="s">
        <v>332</v>
      </c>
      <c r="C194" s="53"/>
      <c r="D194" s="144" t="s">
        <v>333</v>
      </c>
      <c r="E194" s="38">
        <f t="shared" ref="E194" si="49">E195</f>
        <v>247</v>
      </c>
    </row>
    <row r="195" spans="1:5" ht="27" customHeight="1">
      <c r="A195" s="54" t="s">
        <v>9</v>
      </c>
      <c r="B195" s="94" t="s">
        <v>332</v>
      </c>
      <c r="C195" s="53" t="s">
        <v>403</v>
      </c>
      <c r="D195" s="20" t="s">
        <v>406</v>
      </c>
      <c r="E195" s="38">
        <f>'прилож 2'!E174</f>
        <v>247</v>
      </c>
    </row>
    <row r="196" spans="1:5" ht="50.25" customHeight="1">
      <c r="A196" s="54" t="s">
        <v>9</v>
      </c>
      <c r="B196" s="94" t="s">
        <v>119</v>
      </c>
      <c r="C196" s="54"/>
      <c r="D196" s="95" t="s">
        <v>118</v>
      </c>
      <c r="E196" s="70">
        <f t="shared" ref="E196" si="50">E197+E198</f>
        <v>34106</v>
      </c>
    </row>
    <row r="197" spans="1:5" ht="26.25" customHeight="1">
      <c r="A197" s="54" t="s">
        <v>9</v>
      </c>
      <c r="B197" s="94" t="s">
        <v>119</v>
      </c>
      <c r="C197" s="53" t="s">
        <v>403</v>
      </c>
      <c r="D197" s="20" t="s">
        <v>406</v>
      </c>
      <c r="E197" s="38">
        <f>'прилож 2'!E176</f>
        <v>32841</v>
      </c>
    </row>
    <row r="198" spans="1:5" ht="27.75" customHeight="1">
      <c r="A198" s="54" t="s">
        <v>9</v>
      </c>
      <c r="B198" s="94" t="s">
        <v>119</v>
      </c>
      <c r="C198" s="30" t="s">
        <v>399</v>
      </c>
      <c r="D198" s="83" t="s">
        <v>69</v>
      </c>
      <c r="E198" s="38">
        <f>'прилож 2'!E130</f>
        <v>1265</v>
      </c>
    </row>
    <row r="199" spans="1:5" ht="27.75" customHeight="1">
      <c r="A199" s="163" t="s">
        <v>9</v>
      </c>
      <c r="B199" s="94" t="s">
        <v>121</v>
      </c>
      <c r="C199" s="163"/>
      <c r="D199" s="95" t="s">
        <v>120</v>
      </c>
      <c r="E199" s="70">
        <f t="shared" ref="E199" si="51">E200</f>
        <v>369</v>
      </c>
    </row>
    <row r="200" spans="1:5" ht="24.75" customHeight="1">
      <c r="A200" s="163" t="s">
        <v>9</v>
      </c>
      <c r="B200" s="94" t="s">
        <v>121</v>
      </c>
      <c r="C200" s="86" t="s">
        <v>403</v>
      </c>
      <c r="D200" s="20" t="s">
        <v>406</v>
      </c>
      <c r="E200" s="38">
        <f>'прилож 2'!E178</f>
        <v>369</v>
      </c>
    </row>
    <row r="201" spans="1:5" ht="41.25" customHeight="1">
      <c r="A201" s="163" t="s">
        <v>9</v>
      </c>
      <c r="B201" s="94" t="s">
        <v>338</v>
      </c>
      <c r="C201" s="163"/>
      <c r="D201" s="95" t="s">
        <v>318</v>
      </c>
      <c r="E201" s="38">
        <f t="shared" ref="E201" si="52">E202</f>
        <v>3125</v>
      </c>
    </row>
    <row r="202" spans="1:5" ht="29.25" customHeight="1">
      <c r="A202" s="163" t="s">
        <v>9</v>
      </c>
      <c r="B202" s="94" t="s">
        <v>338</v>
      </c>
      <c r="C202" s="53" t="s">
        <v>403</v>
      </c>
      <c r="D202" s="20" t="s">
        <v>406</v>
      </c>
      <c r="E202" s="38">
        <f>'прилож 2'!E180</f>
        <v>3125</v>
      </c>
    </row>
    <row r="203" spans="1:5" ht="21.75" customHeight="1">
      <c r="A203" s="21" t="s">
        <v>9</v>
      </c>
      <c r="B203" s="94" t="s">
        <v>125</v>
      </c>
      <c r="C203" s="21"/>
      <c r="D203" s="95" t="s">
        <v>124</v>
      </c>
      <c r="E203" s="70">
        <f t="shared" ref="E203" si="53">E204</f>
        <v>943</v>
      </c>
    </row>
    <row r="204" spans="1:5" ht="29.25" customHeight="1">
      <c r="A204" s="54" t="s">
        <v>9</v>
      </c>
      <c r="B204" s="94" t="s">
        <v>125</v>
      </c>
      <c r="C204" s="53" t="s">
        <v>403</v>
      </c>
      <c r="D204" s="20" t="s">
        <v>406</v>
      </c>
      <c r="E204" s="38">
        <f>'прилож 2'!E182</f>
        <v>943</v>
      </c>
    </row>
    <row r="205" spans="1:5" ht="28.5" customHeight="1">
      <c r="A205" s="54" t="s">
        <v>9</v>
      </c>
      <c r="B205" s="94" t="s">
        <v>126</v>
      </c>
      <c r="C205" s="53"/>
      <c r="D205" s="95" t="s">
        <v>114</v>
      </c>
      <c r="E205" s="38">
        <f t="shared" ref="E205" si="54">E206</f>
        <v>596</v>
      </c>
    </row>
    <row r="206" spans="1:5" ht="24" customHeight="1">
      <c r="A206" s="53" t="s">
        <v>9</v>
      </c>
      <c r="B206" s="94" t="s">
        <v>126</v>
      </c>
      <c r="C206" s="53" t="s">
        <v>403</v>
      </c>
      <c r="D206" s="20" t="s">
        <v>406</v>
      </c>
      <c r="E206" s="38">
        <f>'прилож 2'!E184</f>
        <v>596</v>
      </c>
    </row>
    <row r="207" spans="1:5" ht="28.5" customHeight="1">
      <c r="A207" s="163" t="s">
        <v>9</v>
      </c>
      <c r="B207" s="94" t="s">
        <v>307</v>
      </c>
      <c r="C207" s="163"/>
      <c r="D207" s="95" t="s">
        <v>306</v>
      </c>
      <c r="E207" s="38">
        <f t="shared" ref="E207" si="55">E208</f>
        <v>100</v>
      </c>
    </row>
    <row r="208" spans="1:5" ht="29.25" customHeight="1">
      <c r="A208" s="163" t="s">
        <v>9</v>
      </c>
      <c r="B208" s="94" t="s">
        <v>307</v>
      </c>
      <c r="C208" s="53" t="s">
        <v>403</v>
      </c>
      <c r="D208" s="20" t="s">
        <v>406</v>
      </c>
      <c r="E208" s="38">
        <f>'прилож 2'!E186</f>
        <v>100</v>
      </c>
    </row>
    <row r="209" spans="1:5" ht="38.25" customHeight="1">
      <c r="A209" s="54" t="s">
        <v>9</v>
      </c>
      <c r="B209" s="94" t="s">
        <v>321</v>
      </c>
      <c r="C209" s="53"/>
      <c r="D209" s="165" t="s">
        <v>322</v>
      </c>
      <c r="E209" s="38">
        <f t="shared" ref="E209" si="56">E210</f>
        <v>2498</v>
      </c>
    </row>
    <row r="210" spans="1:5" ht="25.5" customHeight="1">
      <c r="A210" s="54" t="s">
        <v>9</v>
      </c>
      <c r="B210" s="94" t="s">
        <v>321</v>
      </c>
      <c r="C210" s="53" t="s">
        <v>403</v>
      </c>
      <c r="D210" s="20" t="s">
        <v>406</v>
      </c>
      <c r="E210" s="38">
        <f>'прилож 2'!E188</f>
        <v>2498</v>
      </c>
    </row>
    <row r="211" spans="1:5" ht="27" customHeight="1">
      <c r="A211" s="54" t="s">
        <v>9</v>
      </c>
      <c r="B211" s="94" t="s">
        <v>384</v>
      </c>
      <c r="C211" s="53"/>
      <c r="D211" s="164" t="s">
        <v>385</v>
      </c>
      <c r="E211" s="38">
        <f t="shared" ref="E211" si="57">E212</f>
        <v>719.9</v>
      </c>
    </row>
    <row r="212" spans="1:5" ht="24.75" customHeight="1">
      <c r="A212" s="54" t="s">
        <v>9</v>
      </c>
      <c r="B212" s="94" t="s">
        <v>384</v>
      </c>
      <c r="C212" s="53" t="s">
        <v>403</v>
      </c>
      <c r="D212" s="20" t="s">
        <v>406</v>
      </c>
      <c r="E212" s="38">
        <f>'прилож 2'!E190</f>
        <v>719.9</v>
      </c>
    </row>
    <row r="213" spans="1:5" ht="14.25" customHeight="1">
      <c r="A213" s="54"/>
      <c r="B213" s="94"/>
      <c r="C213" s="53"/>
      <c r="D213" s="64"/>
      <c r="E213" s="38"/>
    </row>
    <row r="214" spans="1:5" ht="15.75" customHeight="1">
      <c r="A214" s="80" t="s">
        <v>286</v>
      </c>
      <c r="B214" s="94"/>
      <c r="C214" s="53"/>
      <c r="D214" s="93" t="s">
        <v>287</v>
      </c>
      <c r="E214" s="41">
        <f>E215+E217+E219+E221+E223</f>
        <v>9608</v>
      </c>
    </row>
    <row r="215" spans="1:5" ht="53.25" customHeight="1">
      <c r="A215" s="54" t="s">
        <v>286</v>
      </c>
      <c r="B215" s="94" t="s">
        <v>142</v>
      </c>
      <c r="C215" s="54"/>
      <c r="D215" s="95" t="s">
        <v>467</v>
      </c>
      <c r="E215" s="38">
        <f t="shared" ref="E215" si="58">E216</f>
        <v>6910</v>
      </c>
    </row>
    <row r="216" spans="1:5" ht="28.5" customHeight="1">
      <c r="A216" s="54" t="s">
        <v>286</v>
      </c>
      <c r="B216" s="94" t="s">
        <v>142</v>
      </c>
      <c r="C216" s="54" t="s">
        <v>403</v>
      </c>
      <c r="D216" s="20" t="s">
        <v>406</v>
      </c>
      <c r="E216" s="38">
        <f>'прилож 2'!E192</f>
        <v>6910</v>
      </c>
    </row>
    <row r="217" spans="1:5" ht="25.5">
      <c r="A217" s="54" t="s">
        <v>286</v>
      </c>
      <c r="B217" s="94" t="s">
        <v>143</v>
      </c>
      <c r="C217" s="54"/>
      <c r="D217" s="95" t="s">
        <v>114</v>
      </c>
      <c r="E217" s="38">
        <f t="shared" ref="E217" si="59">E218</f>
        <v>51</v>
      </c>
    </row>
    <row r="218" spans="1:5" ht="27" customHeight="1">
      <c r="A218" s="54" t="s">
        <v>286</v>
      </c>
      <c r="B218" s="94" t="s">
        <v>143</v>
      </c>
      <c r="C218" s="53" t="s">
        <v>403</v>
      </c>
      <c r="D218" s="20" t="s">
        <v>406</v>
      </c>
      <c r="E218" s="38">
        <f>'прилож 2'!E194</f>
        <v>51</v>
      </c>
    </row>
    <row r="219" spans="1:5" ht="39" customHeight="1">
      <c r="A219" s="54" t="s">
        <v>286</v>
      </c>
      <c r="B219" s="148" t="s">
        <v>119</v>
      </c>
      <c r="C219" s="54"/>
      <c r="D219" s="95" t="s">
        <v>122</v>
      </c>
      <c r="E219" s="70">
        <f t="shared" ref="E219" si="60">E220</f>
        <v>825</v>
      </c>
    </row>
    <row r="220" spans="1:5" ht="32.25" customHeight="1">
      <c r="A220" s="54" t="s">
        <v>286</v>
      </c>
      <c r="B220" s="148" t="s">
        <v>119</v>
      </c>
      <c r="C220" s="53" t="s">
        <v>403</v>
      </c>
      <c r="D220" s="20" t="s">
        <v>406</v>
      </c>
      <c r="E220" s="38">
        <f>'прилож 2'!E196</f>
        <v>825</v>
      </c>
    </row>
    <row r="221" spans="1:5" ht="49.5" customHeight="1">
      <c r="A221" s="30" t="s">
        <v>286</v>
      </c>
      <c r="B221" s="94" t="s">
        <v>123</v>
      </c>
      <c r="C221" s="21"/>
      <c r="D221" s="95" t="s">
        <v>466</v>
      </c>
      <c r="E221" s="29">
        <f t="shared" ref="E221" si="61">E222</f>
        <v>1805</v>
      </c>
    </row>
    <row r="222" spans="1:5" ht="27" customHeight="1">
      <c r="A222" s="30" t="s">
        <v>286</v>
      </c>
      <c r="B222" s="94" t="s">
        <v>123</v>
      </c>
      <c r="C222" s="85" t="s">
        <v>403</v>
      </c>
      <c r="D222" s="20" t="s">
        <v>406</v>
      </c>
      <c r="E222" s="29">
        <f>'прилож 2'!E198</f>
        <v>1805</v>
      </c>
    </row>
    <row r="223" spans="1:5" ht="28.5" customHeight="1">
      <c r="A223" s="54" t="s">
        <v>286</v>
      </c>
      <c r="B223" s="94" t="s">
        <v>141</v>
      </c>
      <c r="C223" s="53"/>
      <c r="D223" s="95" t="s">
        <v>114</v>
      </c>
      <c r="E223" s="29">
        <f t="shared" ref="E223" si="62">E224</f>
        <v>17</v>
      </c>
    </row>
    <row r="224" spans="1:5" ht="27.75" customHeight="1">
      <c r="A224" s="53" t="s">
        <v>286</v>
      </c>
      <c r="B224" s="94" t="s">
        <v>141</v>
      </c>
      <c r="C224" s="53" t="s">
        <v>403</v>
      </c>
      <c r="D224" s="20" t="s">
        <v>406</v>
      </c>
      <c r="E224" s="29">
        <f>'прилож 2'!E200</f>
        <v>17</v>
      </c>
    </row>
    <row r="225" spans="1:5" ht="15" customHeight="1">
      <c r="A225" s="27"/>
      <c r="B225" s="54"/>
      <c r="C225" s="54"/>
      <c r="D225" s="28"/>
      <c r="E225" s="38"/>
    </row>
    <row r="226" spans="1:5" ht="19.5" customHeight="1">
      <c r="A226" s="80" t="s">
        <v>65</v>
      </c>
      <c r="B226" s="80"/>
      <c r="C226" s="80"/>
      <c r="D226" s="91" t="s">
        <v>66</v>
      </c>
      <c r="E226" s="71">
        <f>E227+E230+E232</f>
        <v>865</v>
      </c>
    </row>
    <row r="227" spans="1:5" ht="18" customHeight="1">
      <c r="A227" s="18" t="s">
        <v>65</v>
      </c>
      <c r="B227" s="116" t="s">
        <v>97</v>
      </c>
      <c r="C227" s="15"/>
      <c r="D227" s="99" t="s">
        <v>96</v>
      </c>
      <c r="E227" s="41">
        <f t="shared" ref="E227" si="63">E228+E229</f>
        <v>388</v>
      </c>
    </row>
    <row r="228" spans="1:5" ht="39" customHeight="1">
      <c r="A228" s="18" t="s">
        <v>65</v>
      </c>
      <c r="B228" s="116" t="s">
        <v>97</v>
      </c>
      <c r="C228" s="15" t="s">
        <v>398</v>
      </c>
      <c r="D228" s="83" t="s">
        <v>408</v>
      </c>
      <c r="E228" s="38">
        <f>'прилож 2'!E132</f>
        <v>312</v>
      </c>
    </row>
    <row r="229" spans="1:5" ht="25.5">
      <c r="A229" s="18" t="s">
        <v>65</v>
      </c>
      <c r="B229" s="116" t="s">
        <v>97</v>
      </c>
      <c r="C229" s="15" t="s">
        <v>399</v>
      </c>
      <c r="D229" s="83" t="s">
        <v>69</v>
      </c>
      <c r="E229" s="38">
        <f>'прилож 2'!E133</f>
        <v>76</v>
      </c>
    </row>
    <row r="230" spans="1:5" ht="38.25" customHeight="1">
      <c r="A230" s="86" t="s">
        <v>65</v>
      </c>
      <c r="B230" s="94" t="s">
        <v>352</v>
      </c>
      <c r="C230" s="53"/>
      <c r="D230" s="151" t="s">
        <v>353</v>
      </c>
      <c r="E230" s="41">
        <f t="shared" ref="E230" si="64">E231</f>
        <v>447</v>
      </c>
    </row>
    <row r="231" spans="1:5" ht="26.25" customHeight="1">
      <c r="A231" s="54" t="s">
        <v>65</v>
      </c>
      <c r="B231" s="94" t="s">
        <v>352</v>
      </c>
      <c r="C231" s="53" t="s">
        <v>403</v>
      </c>
      <c r="D231" s="20" t="s">
        <v>406</v>
      </c>
      <c r="E231" s="38">
        <f>'прилож 2'!E202</f>
        <v>447</v>
      </c>
    </row>
    <row r="232" spans="1:5" ht="19.5" customHeight="1">
      <c r="A232" s="54" t="s">
        <v>65</v>
      </c>
      <c r="B232" s="94" t="s">
        <v>366</v>
      </c>
      <c r="C232" s="53"/>
      <c r="D232" s="224" t="s">
        <v>367</v>
      </c>
      <c r="E232" s="41">
        <f t="shared" ref="E232" si="65">E233</f>
        <v>30</v>
      </c>
    </row>
    <row r="233" spans="1:5" ht="23.25" customHeight="1">
      <c r="A233" s="86" t="s">
        <v>65</v>
      </c>
      <c r="B233" s="94" t="s">
        <v>366</v>
      </c>
      <c r="C233" s="85" t="s">
        <v>403</v>
      </c>
      <c r="D233" s="20" t="s">
        <v>406</v>
      </c>
      <c r="E233" s="38">
        <f>'прилож 2'!E204</f>
        <v>30</v>
      </c>
    </row>
    <row r="234" spans="1:5" ht="13.5" customHeight="1">
      <c r="A234" s="27"/>
      <c r="B234" s="54"/>
      <c r="C234" s="54"/>
      <c r="D234" s="26"/>
      <c r="E234" s="38"/>
    </row>
    <row r="235" spans="1:5" ht="20.25" customHeight="1">
      <c r="A235" s="43" t="s">
        <v>26</v>
      </c>
      <c r="B235" s="43"/>
      <c r="C235" s="43"/>
      <c r="D235" s="77" t="s">
        <v>60</v>
      </c>
      <c r="E235" s="36">
        <f t="shared" ref="E235" si="66">E237</f>
        <v>12981</v>
      </c>
    </row>
    <row r="236" spans="1:5" ht="15.75" customHeight="1">
      <c r="A236" s="43"/>
      <c r="B236" s="43"/>
      <c r="C236" s="43"/>
      <c r="D236" s="77"/>
      <c r="E236" s="36"/>
    </row>
    <row r="237" spans="1:5" ht="14.25" customHeight="1">
      <c r="A237" s="34" t="s">
        <v>8</v>
      </c>
      <c r="B237" s="30"/>
      <c r="C237" s="30"/>
      <c r="D237" s="62" t="s">
        <v>27</v>
      </c>
      <c r="E237" s="52">
        <f>E238+E240+E242+E244+E246</f>
        <v>12981</v>
      </c>
    </row>
    <row r="238" spans="1:5" ht="39" customHeight="1">
      <c r="A238" s="23" t="s">
        <v>8</v>
      </c>
      <c r="B238" s="148" t="s">
        <v>128</v>
      </c>
      <c r="C238" s="23"/>
      <c r="D238" s="95" t="s">
        <v>127</v>
      </c>
      <c r="E238" s="72">
        <f t="shared" ref="E238" si="67">E239</f>
        <v>9294</v>
      </c>
    </row>
    <row r="239" spans="1:5" ht="25.5">
      <c r="A239" s="23" t="s">
        <v>8</v>
      </c>
      <c r="B239" s="148" t="s">
        <v>128</v>
      </c>
      <c r="C239" s="53" t="s">
        <v>403</v>
      </c>
      <c r="D239" s="20" t="s">
        <v>406</v>
      </c>
      <c r="E239" s="29">
        <f>'прилож 2'!E206</f>
        <v>9294</v>
      </c>
    </row>
    <row r="240" spans="1:5" ht="38.25">
      <c r="A240" s="23" t="s">
        <v>8</v>
      </c>
      <c r="B240" s="207" t="s">
        <v>404</v>
      </c>
      <c r="C240" s="53"/>
      <c r="D240" s="208" t="s">
        <v>205</v>
      </c>
      <c r="E240" s="29">
        <f t="shared" ref="E240" si="68">E241</f>
        <v>212</v>
      </c>
    </row>
    <row r="241" spans="1:5" ht="25.5">
      <c r="A241" s="23" t="s">
        <v>8</v>
      </c>
      <c r="B241" s="207" t="s">
        <v>404</v>
      </c>
      <c r="C241" s="86" t="s">
        <v>403</v>
      </c>
      <c r="D241" s="20" t="s">
        <v>406</v>
      </c>
      <c r="E241" s="29">
        <f>'прилож 2'!E208</f>
        <v>212</v>
      </c>
    </row>
    <row r="242" spans="1:5" ht="23.25" customHeight="1">
      <c r="A242" s="23" t="s">
        <v>8</v>
      </c>
      <c r="B242" s="94" t="s">
        <v>130</v>
      </c>
      <c r="C242" s="23"/>
      <c r="D242" s="95" t="s">
        <v>129</v>
      </c>
      <c r="E242" s="41">
        <f t="shared" ref="E242" si="69">E243</f>
        <v>3135</v>
      </c>
    </row>
    <row r="243" spans="1:5" ht="26.25" customHeight="1">
      <c r="A243" s="23" t="s">
        <v>8</v>
      </c>
      <c r="B243" s="94" t="s">
        <v>130</v>
      </c>
      <c r="C243" s="53" t="s">
        <v>403</v>
      </c>
      <c r="D243" s="20" t="s">
        <v>406</v>
      </c>
      <c r="E243" s="29">
        <f>'прилож 2'!E210</f>
        <v>3135</v>
      </c>
    </row>
    <row r="244" spans="1:5" ht="39" customHeight="1">
      <c r="A244" s="23" t="s">
        <v>8</v>
      </c>
      <c r="B244" s="94" t="s">
        <v>405</v>
      </c>
      <c r="C244" s="53"/>
      <c r="D244" s="208" t="s">
        <v>201</v>
      </c>
      <c r="E244" s="29">
        <f t="shared" ref="E244" si="70">E245</f>
        <v>320</v>
      </c>
    </row>
    <row r="245" spans="1:5" ht="26.25" customHeight="1">
      <c r="A245" s="23" t="s">
        <v>8</v>
      </c>
      <c r="B245" s="94" t="s">
        <v>405</v>
      </c>
      <c r="C245" s="53" t="s">
        <v>403</v>
      </c>
      <c r="D245" s="20" t="s">
        <v>406</v>
      </c>
      <c r="E245" s="29">
        <f>'прилож 2'!E212</f>
        <v>320</v>
      </c>
    </row>
    <row r="246" spans="1:5" ht="36.75" customHeight="1">
      <c r="A246" s="23" t="s">
        <v>8</v>
      </c>
      <c r="B246" s="94" t="s">
        <v>357</v>
      </c>
      <c r="C246" s="18"/>
      <c r="D246" s="161" t="s">
        <v>355</v>
      </c>
      <c r="E246" s="41">
        <f t="shared" ref="E246" si="71">E247</f>
        <v>20</v>
      </c>
    </row>
    <row r="247" spans="1:5" ht="27" customHeight="1">
      <c r="A247" s="23" t="s">
        <v>8</v>
      </c>
      <c r="B247" s="94" t="s">
        <v>357</v>
      </c>
      <c r="C247" s="53" t="s">
        <v>403</v>
      </c>
      <c r="D247" s="20" t="s">
        <v>406</v>
      </c>
      <c r="E247" s="29">
        <f>'прилож 2'!E214</f>
        <v>20</v>
      </c>
    </row>
    <row r="248" spans="1:5">
      <c r="A248" s="27"/>
      <c r="B248" s="54"/>
      <c r="C248" s="54"/>
      <c r="D248" s="55"/>
      <c r="E248" s="29"/>
    </row>
    <row r="249" spans="1:5" ht="16.5" customHeight="1">
      <c r="A249" s="43" t="s">
        <v>28</v>
      </c>
      <c r="B249" s="181"/>
      <c r="C249" s="181"/>
      <c r="D249" s="77" t="s">
        <v>29</v>
      </c>
      <c r="E249" s="45">
        <f>E251+E257+E261</f>
        <v>4375.2</v>
      </c>
    </row>
    <row r="250" spans="1:5" ht="16.5" customHeight="1">
      <c r="A250" s="43"/>
      <c r="B250" s="181"/>
      <c r="C250" s="181"/>
      <c r="D250" s="77"/>
      <c r="E250" s="45"/>
    </row>
    <row r="251" spans="1:5" ht="15.75" customHeight="1">
      <c r="A251" s="34" t="s">
        <v>10</v>
      </c>
      <c r="B251" s="30"/>
      <c r="C251" s="30"/>
      <c r="D251" s="62" t="s">
        <v>30</v>
      </c>
      <c r="E251" s="52">
        <f t="shared" ref="E251" si="72">E252+E254</f>
        <v>1452.2</v>
      </c>
    </row>
    <row r="252" spans="1:5" ht="17.25" customHeight="1">
      <c r="A252" s="18" t="s">
        <v>10</v>
      </c>
      <c r="B252" s="94" t="s">
        <v>99</v>
      </c>
      <c r="C252" s="18"/>
      <c r="D252" s="99" t="s">
        <v>98</v>
      </c>
      <c r="E252" s="38">
        <f t="shared" ref="E252" si="73">E253</f>
        <v>1409</v>
      </c>
    </row>
    <row r="253" spans="1:5" ht="17.25" customHeight="1">
      <c r="A253" s="30" t="s">
        <v>10</v>
      </c>
      <c r="B253" s="94" t="s">
        <v>99</v>
      </c>
      <c r="C253" s="85" t="s">
        <v>400</v>
      </c>
      <c r="D253" s="218" t="s">
        <v>410</v>
      </c>
      <c r="E253" s="31">
        <f>'прилож 2'!E135</f>
        <v>1409</v>
      </c>
    </row>
    <row r="254" spans="1:5" ht="39.75" customHeight="1">
      <c r="A254" s="18" t="s">
        <v>10</v>
      </c>
      <c r="B254" s="94" t="s">
        <v>101</v>
      </c>
      <c r="C254" s="18"/>
      <c r="D254" s="95" t="s">
        <v>100</v>
      </c>
      <c r="E254" s="29">
        <f t="shared" ref="E254" si="74">E255</f>
        <v>43.2</v>
      </c>
    </row>
    <row r="255" spans="1:5" ht="21.75" customHeight="1">
      <c r="A255" s="18" t="s">
        <v>10</v>
      </c>
      <c r="B255" s="94" t="s">
        <v>101</v>
      </c>
      <c r="C255" s="85" t="s">
        <v>400</v>
      </c>
      <c r="D255" s="218" t="s">
        <v>410</v>
      </c>
      <c r="E255" s="31">
        <f>'прилож 2'!E137</f>
        <v>43.2</v>
      </c>
    </row>
    <row r="256" spans="1:5" ht="14.25" customHeight="1">
      <c r="A256" s="18"/>
      <c r="B256" s="94"/>
      <c r="C256" s="85"/>
      <c r="D256" s="218"/>
      <c r="E256" s="31"/>
    </row>
    <row r="257" spans="1:5" ht="21.75" customHeight="1">
      <c r="A257" s="40" t="s">
        <v>538</v>
      </c>
      <c r="B257" s="94"/>
      <c r="C257" s="53"/>
      <c r="D257" s="258" t="s">
        <v>541</v>
      </c>
      <c r="E257" s="41">
        <f>E258</f>
        <v>10</v>
      </c>
    </row>
    <row r="258" spans="1:5" ht="31.5" customHeight="1">
      <c r="A258" s="18" t="s">
        <v>538</v>
      </c>
      <c r="B258" s="94" t="s">
        <v>539</v>
      </c>
      <c r="C258" s="30"/>
      <c r="D258" s="257" t="s">
        <v>540</v>
      </c>
      <c r="E258" s="103">
        <f>E259</f>
        <v>10</v>
      </c>
    </row>
    <row r="259" spans="1:5" ht="28.5" customHeight="1">
      <c r="A259" s="18" t="s">
        <v>538</v>
      </c>
      <c r="B259" s="94" t="s">
        <v>539</v>
      </c>
      <c r="C259" s="30" t="s">
        <v>403</v>
      </c>
      <c r="D259" s="20" t="s">
        <v>406</v>
      </c>
      <c r="E259" s="103">
        <f>'прилож 2'!E139</f>
        <v>10</v>
      </c>
    </row>
    <row r="260" spans="1:5" ht="15.75" customHeight="1">
      <c r="A260" s="18"/>
      <c r="B260" s="94"/>
      <c r="C260" s="30"/>
      <c r="D260" s="83"/>
      <c r="E260" s="31"/>
    </row>
    <row r="261" spans="1:5" ht="17.25" customHeight="1">
      <c r="A261" s="40" t="s">
        <v>11</v>
      </c>
      <c r="B261" s="18"/>
      <c r="C261" s="85"/>
      <c r="D261" s="62" t="s">
        <v>61</v>
      </c>
      <c r="E261" s="41">
        <f t="shared" ref="E261" si="75">E262+E264</f>
        <v>2913</v>
      </c>
    </row>
    <row r="262" spans="1:5" ht="39" customHeight="1">
      <c r="A262" s="21" t="s">
        <v>11</v>
      </c>
      <c r="B262" s="94" t="s">
        <v>112</v>
      </c>
      <c r="C262" s="21"/>
      <c r="D262" s="95" t="s">
        <v>111</v>
      </c>
      <c r="E262" s="29">
        <f t="shared" ref="E262" si="76">E263</f>
        <v>988</v>
      </c>
    </row>
    <row r="263" spans="1:5" ht="18.75" customHeight="1">
      <c r="A263" s="21" t="s">
        <v>11</v>
      </c>
      <c r="B263" s="94" t="s">
        <v>112</v>
      </c>
      <c r="C263" s="53" t="s">
        <v>403</v>
      </c>
      <c r="D263" s="28" t="s">
        <v>56</v>
      </c>
      <c r="E263" s="29">
        <f>'прилож 2'!E216</f>
        <v>988</v>
      </c>
    </row>
    <row r="264" spans="1:5" ht="43.5" customHeight="1">
      <c r="A264" s="85" t="s">
        <v>11</v>
      </c>
      <c r="B264" s="94" t="s">
        <v>325</v>
      </c>
      <c r="C264" s="177"/>
      <c r="D264" s="165" t="s">
        <v>324</v>
      </c>
      <c r="E264" s="29">
        <f t="shared" ref="E264" si="77">E265</f>
        <v>1925</v>
      </c>
    </row>
    <row r="265" spans="1:5" ht="26.25" customHeight="1">
      <c r="A265" s="30" t="s">
        <v>11</v>
      </c>
      <c r="B265" s="94" t="s">
        <v>325</v>
      </c>
      <c r="C265" s="53" t="s">
        <v>402</v>
      </c>
      <c r="D265" s="145" t="s">
        <v>412</v>
      </c>
      <c r="E265" s="29">
        <f>'прилож 2'!E141</f>
        <v>1925</v>
      </c>
    </row>
    <row r="266" spans="1:5" ht="13.5" customHeight="1">
      <c r="A266" s="56"/>
      <c r="B266" s="56"/>
      <c r="C266" s="56"/>
      <c r="D266" s="65"/>
      <c r="E266" s="57"/>
    </row>
    <row r="267" spans="1:5" ht="18" customHeight="1">
      <c r="A267" s="43" t="s">
        <v>36</v>
      </c>
      <c r="B267" s="30"/>
      <c r="C267" s="30"/>
      <c r="D267" s="79" t="s">
        <v>44</v>
      </c>
      <c r="E267" s="45">
        <f t="shared" ref="E267" si="78">E268+E273</f>
        <v>1552.2</v>
      </c>
    </row>
    <row r="268" spans="1:5" ht="16.5" customHeight="1">
      <c r="A268" s="181" t="s">
        <v>62</v>
      </c>
      <c r="B268" s="30"/>
      <c r="C268" s="30"/>
      <c r="D268" s="228" t="s">
        <v>396</v>
      </c>
      <c r="E268" s="45">
        <f t="shared" ref="E268" si="79">E269+E271</f>
        <v>324.2</v>
      </c>
    </row>
    <row r="269" spans="1:5" ht="28.5" customHeight="1">
      <c r="A269" s="40" t="s">
        <v>62</v>
      </c>
      <c r="B269" s="94" t="s">
        <v>104</v>
      </c>
      <c r="C269" s="53"/>
      <c r="D269" s="95" t="s">
        <v>304</v>
      </c>
      <c r="E269" s="29">
        <f t="shared" ref="E269" si="80">E270</f>
        <v>321</v>
      </c>
    </row>
    <row r="270" spans="1:5" ht="29.25" customHeight="1">
      <c r="A270" s="18" t="s">
        <v>62</v>
      </c>
      <c r="B270" s="94" t="s">
        <v>104</v>
      </c>
      <c r="C270" s="53" t="s">
        <v>399</v>
      </c>
      <c r="D270" s="83" t="s">
        <v>409</v>
      </c>
      <c r="E270" s="29">
        <f>'прилож 2'!E148</f>
        <v>321</v>
      </c>
    </row>
    <row r="271" spans="1:5" ht="28.5" customHeight="1">
      <c r="A271" s="18" t="s">
        <v>62</v>
      </c>
      <c r="B271" s="94" t="s">
        <v>316</v>
      </c>
      <c r="C271" s="53"/>
      <c r="D271" s="95" t="s">
        <v>305</v>
      </c>
      <c r="E271" s="29">
        <f t="shared" ref="E271" si="81">E272</f>
        <v>3.2</v>
      </c>
    </row>
    <row r="272" spans="1:5" ht="16.5" customHeight="1">
      <c r="A272" s="18" t="s">
        <v>62</v>
      </c>
      <c r="B272" s="94" t="s">
        <v>316</v>
      </c>
      <c r="C272" s="53" t="s">
        <v>399</v>
      </c>
      <c r="D272" s="83" t="s">
        <v>409</v>
      </c>
      <c r="E272" s="29">
        <f>'прилож 2'!E150</f>
        <v>3.2</v>
      </c>
    </row>
    <row r="273" spans="1:5" ht="19.5" customHeight="1">
      <c r="A273" s="206" t="s">
        <v>43</v>
      </c>
      <c r="B273" s="94"/>
      <c r="C273" s="53"/>
      <c r="D273" s="228" t="s">
        <v>395</v>
      </c>
      <c r="E273" s="48">
        <f t="shared" ref="E273" si="82">E274+E277</f>
        <v>1228</v>
      </c>
    </row>
    <row r="274" spans="1:5" ht="19.5" customHeight="1">
      <c r="A274" s="40" t="s">
        <v>43</v>
      </c>
      <c r="B274" s="94" t="s">
        <v>103</v>
      </c>
      <c r="C274" s="18"/>
      <c r="D274" s="99" t="s">
        <v>102</v>
      </c>
      <c r="E274" s="70">
        <f t="shared" ref="E274" si="83">E275+E276</f>
        <v>1178</v>
      </c>
    </row>
    <row r="275" spans="1:5" ht="14.25" customHeight="1">
      <c r="A275" s="18" t="s">
        <v>43</v>
      </c>
      <c r="B275" s="94" t="s">
        <v>103</v>
      </c>
      <c r="C275" s="18" t="s">
        <v>399</v>
      </c>
      <c r="D275" s="83" t="s">
        <v>409</v>
      </c>
      <c r="E275" s="29">
        <f>'прилож 2'!E143</f>
        <v>1173</v>
      </c>
    </row>
    <row r="276" spans="1:5" ht="16.5" customHeight="1">
      <c r="A276" s="18" t="s">
        <v>43</v>
      </c>
      <c r="B276" s="94" t="s">
        <v>103</v>
      </c>
      <c r="C276" s="18" t="s">
        <v>401</v>
      </c>
      <c r="D276" s="219" t="s">
        <v>411</v>
      </c>
      <c r="E276" s="29">
        <f>'прилож 2'!E144</f>
        <v>5</v>
      </c>
    </row>
    <row r="277" spans="1:5" ht="18.75" customHeight="1">
      <c r="A277" s="18" t="s">
        <v>43</v>
      </c>
      <c r="B277" s="94" t="s">
        <v>132</v>
      </c>
      <c r="C277" s="18"/>
      <c r="D277" s="99" t="s">
        <v>131</v>
      </c>
      <c r="E277" s="70">
        <f t="shared" ref="E277" si="84">E278</f>
        <v>50</v>
      </c>
    </row>
    <row r="278" spans="1:5" ht="27" customHeight="1">
      <c r="A278" s="18" t="s">
        <v>43</v>
      </c>
      <c r="B278" s="94" t="s">
        <v>132</v>
      </c>
      <c r="C278" s="18" t="s">
        <v>399</v>
      </c>
      <c r="D278" s="83" t="s">
        <v>409</v>
      </c>
      <c r="E278" s="29">
        <f>'прилож 2'!E146</f>
        <v>50</v>
      </c>
    </row>
    <row r="279" spans="1:5" ht="16.5" customHeight="1">
      <c r="A279" s="18"/>
      <c r="B279" s="18"/>
      <c r="C279" s="18"/>
      <c r="D279" s="243"/>
      <c r="E279" s="17"/>
    </row>
    <row r="280" spans="1:5" ht="18">
      <c r="A280" s="269" t="s">
        <v>31</v>
      </c>
      <c r="B280" s="269"/>
      <c r="C280" s="269"/>
      <c r="D280" s="270"/>
      <c r="E280" s="193">
        <f>E267+E249+E235+E177+E168+E125+E87+E77+E72+E15</f>
        <v>184853.14999999997</v>
      </c>
    </row>
    <row r="281" spans="1:5">
      <c r="A281" s="104"/>
      <c r="B281" s="229"/>
      <c r="C281" s="229"/>
      <c r="D281" s="104"/>
      <c r="E281" s="104"/>
    </row>
    <row r="282" spans="1:5" hidden="1">
      <c r="E282">
        <v>174023.3</v>
      </c>
    </row>
    <row r="283" spans="1:5" hidden="1">
      <c r="E283" s="167">
        <f>E282-E280</f>
        <v>-10829.849999999977</v>
      </c>
    </row>
  </sheetData>
  <mergeCells count="7">
    <mergeCell ref="E12:E13"/>
    <mergeCell ref="A9:D9"/>
    <mergeCell ref="A10:D10"/>
    <mergeCell ref="A280:D280"/>
    <mergeCell ref="A12:C12"/>
    <mergeCell ref="A11:D11"/>
    <mergeCell ref="D12:D13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9"/>
  <sheetViews>
    <sheetView topLeftCell="A149" workbookViewId="0">
      <selection activeCell="D154" sqref="D154"/>
    </sheetView>
  </sheetViews>
  <sheetFormatPr defaultRowHeight="12.75"/>
  <cols>
    <col min="1" max="1" width="15.140625" style="183" customWidth="1"/>
    <col min="2" max="2" width="76.85546875" style="110" customWidth="1"/>
    <col min="3" max="3" width="11.28515625" hidden="1" customWidth="1"/>
    <col min="4" max="4" width="11.7109375" customWidth="1"/>
  </cols>
  <sheetData>
    <row r="1" spans="1:4" ht="21" customHeight="1">
      <c r="A1" s="275" t="s">
        <v>513</v>
      </c>
      <c r="B1" s="275"/>
    </row>
    <row r="2" spans="1:4" ht="16.5" customHeight="1">
      <c r="A2" s="253" t="s">
        <v>507</v>
      </c>
      <c r="B2" s="3" t="s">
        <v>508</v>
      </c>
    </row>
    <row r="3" spans="1:4" ht="16.5" customHeight="1">
      <c r="A3" s="253"/>
      <c r="B3" s="3" t="s">
        <v>509</v>
      </c>
    </row>
    <row r="4" spans="1:4" ht="16.5" customHeight="1">
      <c r="A4" s="187"/>
      <c r="B4" s="3" t="s">
        <v>510</v>
      </c>
    </row>
    <row r="5" spans="1:4" ht="16.5" customHeight="1">
      <c r="A5" s="187"/>
      <c r="B5" s="3" t="s">
        <v>511</v>
      </c>
    </row>
    <row r="6" spans="1:4" ht="21.75" customHeight="1">
      <c r="A6" s="187"/>
      <c r="B6" s="3" t="s">
        <v>514</v>
      </c>
    </row>
    <row r="7" spans="1:4" ht="16.5" customHeight="1">
      <c r="A7" s="187"/>
      <c r="B7" s="3" t="s">
        <v>512</v>
      </c>
    </row>
    <row r="8" spans="1:4" ht="16.5" customHeight="1">
      <c r="A8" s="187"/>
      <c r="B8" s="3" t="s">
        <v>407</v>
      </c>
    </row>
    <row r="9" spans="1:4" ht="33.75" customHeight="1">
      <c r="A9" s="276" t="s">
        <v>309</v>
      </c>
      <c r="B9" s="277"/>
    </row>
    <row r="10" spans="1:4" ht="13.5" customHeight="1">
      <c r="A10" s="277"/>
      <c r="B10" s="277"/>
    </row>
    <row r="11" spans="1:4">
      <c r="B11" s="3"/>
    </row>
    <row r="12" spans="1:4" ht="30.75" customHeight="1">
      <c r="A12" s="106" t="s">
        <v>149</v>
      </c>
      <c r="B12" s="106" t="s">
        <v>150</v>
      </c>
      <c r="C12" s="141" t="s">
        <v>290</v>
      </c>
      <c r="D12" s="141" t="s">
        <v>397</v>
      </c>
    </row>
    <row r="13" spans="1:4" ht="62.25" customHeight="1">
      <c r="A13" s="184" t="s">
        <v>151</v>
      </c>
      <c r="B13" s="247" t="s">
        <v>456</v>
      </c>
      <c r="C13" s="126" t="e">
        <f>C14+C43+C46+C50</f>
        <v>#REF!</v>
      </c>
      <c r="D13" s="251">
        <f>D14+D43+D46+D50</f>
        <v>86514.099999999991</v>
      </c>
    </row>
    <row r="14" spans="1:4" ht="30">
      <c r="A14" s="123" t="s">
        <v>152</v>
      </c>
      <c r="B14" s="124" t="s">
        <v>153</v>
      </c>
      <c r="C14" s="134" t="e">
        <f>C15+C22+C33+C38</f>
        <v>#REF!</v>
      </c>
      <c r="D14" s="134">
        <f>D15+D22+D33+D36+D38+D41</f>
        <v>82076.899999999994</v>
      </c>
    </row>
    <row r="15" spans="1:4" ht="15">
      <c r="A15" s="111" t="s">
        <v>154</v>
      </c>
      <c r="B15" s="112" t="s">
        <v>155</v>
      </c>
      <c r="C15" s="135" t="e">
        <f>C16+#REF!+C17+C18+C19+C20</f>
        <v>#REF!</v>
      </c>
      <c r="D15" s="135">
        <f t="shared" ref="D15" si="0">D16+D17+D18+D19+D20+D21</f>
        <v>15836</v>
      </c>
    </row>
    <row r="16" spans="1:4" ht="38.25">
      <c r="A16" s="108" t="s">
        <v>156</v>
      </c>
      <c r="B16" s="117" t="s">
        <v>464</v>
      </c>
      <c r="C16" s="104">
        <v>3799</v>
      </c>
      <c r="D16" s="104">
        <f>'прилож 3'!E180</f>
        <v>5800</v>
      </c>
    </row>
    <row r="17" spans="1:4" ht="117" customHeight="1">
      <c r="A17" s="108" t="s">
        <v>157</v>
      </c>
      <c r="B17" s="81" t="s">
        <v>517</v>
      </c>
      <c r="C17" s="104">
        <v>27</v>
      </c>
      <c r="D17" s="104">
        <f>'прилож 3'!E182</f>
        <v>68</v>
      </c>
    </row>
    <row r="18" spans="1:4" ht="39.75" customHeight="1">
      <c r="A18" s="108" t="s">
        <v>159</v>
      </c>
      <c r="B18" s="117" t="s">
        <v>111</v>
      </c>
      <c r="C18" s="104">
        <v>908</v>
      </c>
      <c r="D18" s="104">
        <f>'прилож 3'!E262</f>
        <v>988</v>
      </c>
    </row>
    <row r="19" spans="1:4" ht="68.25" customHeight="1">
      <c r="A19" s="108" t="s">
        <v>158</v>
      </c>
      <c r="B19" s="117" t="s">
        <v>113</v>
      </c>
      <c r="C19" s="104">
        <v>8975</v>
      </c>
      <c r="D19" s="104">
        <f>'прилож 3'!E184</f>
        <v>8529</v>
      </c>
    </row>
    <row r="20" spans="1:4" ht="29.25" customHeight="1">
      <c r="A20" s="108" t="s">
        <v>160</v>
      </c>
      <c r="B20" s="117" t="s">
        <v>114</v>
      </c>
      <c r="C20" s="104">
        <v>224</v>
      </c>
      <c r="D20" s="104">
        <f>'прилож 3'!E186</f>
        <v>204</v>
      </c>
    </row>
    <row r="21" spans="1:4" ht="27" customHeight="1">
      <c r="A21" s="108" t="s">
        <v>382</v>
      </c>
      <c r="B21" s="137" t="s">
        <v>381</v>
      </c>
      <c r="C21" s="104"/>
      <c r="D21" s="104">
        <f>'прилож 3'!E188</f>
        <v>247</v>
      </c>
    </row>
    <row r="22" spans="1:4" ht="15">
      <c r="A22" s="111" t="s">
        <v>161</v>
      </c>
      <c r="B22" s="112" t="s">
        <v>162</v>
      </c>
      <c r="C22" s="135" t="e">
        <f>C23+C25+C27+C28+C29+C30+#REF!</f>
        <v>#REF!</v>
      </c>
      <c r="D22" s="135">
        <f>D23+D24+D25+D26+D27+D28+D29+D30+D31+D32</f>
        <v>56708</v>
      </c>
    </row>
    <row r="23" spans="1:4" ht="38.25">
      <c r="A23" s="108" t="s">
        <v>163</v>
      </c>
      <c r="B23" s="117" t="s">
        <v>465</v>
      </c>
      <c r="C23" s="104">
        <v>10042</v>
      </c>
      <c r="D23" s="104">
        <f>'прилож 3'!E192</f>
        <v>13452</v>
      </c>
    </row>
    <row r="24" spans="1:4" ht="18" customHeight="1">
      <c r="A24" s="108" t="s">
        <v>334</v>
      </c>
      <c r="B24" s="117" t="s">
        <v>333</v>
      </c>
      <c r="C24" s="104"/>
      <c r="D24" s="104">
        <f>'прилож 3'!E194</f>
        <v>247</v>
      </c>
    </row>
    <row r="25" spans="1:4" ht="19.5" customHeight="1">
      <c r="A25" s="108" t="s">
        <v>164</v>
      </c>
      <c r="B25" s="117" t="s">
        <v>165</v>
      </c>
      <c r="C25" s="104">
        <v>1165</v>
      </c>
      <c r="D25" s="104">
        <f>'прилож 3'!E203</f>
        <v>943</v>
      </c>
    </row>
    <row r="26" spans="1:4" ht="50.25" customHeight="1">
      <c r="A26" s="108" t="s">
        <v>354</v>
      </c>
      <c r="B26" s="117" t="s">
        <v>353</v>
      </c>
      <c r="C26" s="104"/>
      <c r="D26" s="104">
        <f>'прилож 3'!E230</f>
        <v>447</v>
      </c>
    </row>
    <row r="27" spans="1:4" ht="51" customHeight="1">
      <c r="A27" s="108" t="s">
        <v>166</v>
      </c>
      <c r="B27" s="117" t="s">
        <v>118</v>
      </c>
      <c r="C27" s="104">
        <v>20732.2</v>
      </c>
      <c r="D27" s="104">
        <f>'прилож 3'!E196+'прилож 3'!E219</f>
        <v>34931</v>
      </c>
    </row>
    <row r="28" spans="1:4" ht="28.5" customHeight="1">
      <c r="A28" s="108" t="s">
        <v>167</v>
      </c>
      <c r="B28" s="117" t="s">
        <v>120</v>
      </c>
      <c r="C28" s="104">
        <v>370</v>
      </c>
      <c r="D28" s="104">
        <f>'прилож 3'!E199</f>
        <v>369</v>
      </c>
    </row>
    <row r="29" spans="1:4" ht="30" customHeight="1">
      <c r="A29" s="108" t="s">
        <v>168</v>
      </c>
      <c r="B29" s="117" t="s">
        <v>114</v>
      </c>
      <c r="C29" s="104">
        <v>528</v>
      </c>
      <c r="D29" s="104">
        <f>'прилож 3'!E205</f>
        <v>596</v>
      </c>
    </row>
    <row r="30" spans="1:4" ht="30" customHeight="1">
      <c r="A30" s="108" t="s">
        <v>308</v>
      </c>
      <c r="B30" s="137" t="s">
        <v>306</v>
      </c>
      <c r="C30" s="104">
        <v>70</v>
      </c>
      <c r="D30" s="104">
        <f>'прилож 3'!E207</f>
        <v>100</v>
      </c>
    </row>
    <row r="31" spans="1:4" ht="39.75" customHeight="1">
      <c r="A31" s="153" t="s">
        <v>351</v>
      </c>
      <c r="B31" s="81" t="s">
        <v>318</v>
      </c>
      <c r="C31" s="104"/>
      <c r="D31" s="104">
        <f>'прилож 3'!E202</f>
        <v>3125</v>
      </c>
    </row>
    <row r="32" spans="1:4" ht="27.75" customHeight="1">
      <c r="A32" s="153" t="s">
        <v>323</v>
      </c>
      <c r="B32" s="155" t="s">
        <v>322</v>
      </c>
      <c r="C32" s="104"/>
      <c r="D32" s="104">
        <f>'прилож 3'!E209</f>
        <v>2498</v>
      </c>
    </row>
    <row r="33" spans="1:4" ht="21.75" customHeight="1">
      <c r="A33" s="111" t="s">
        <v>169</v>
      </c>
      <c r="B33" s="112" t="s">
        <v>170</v>
      </c>
      <c r="C33" s="135">
        <f>C34+C35</f>
        <v>1446.2</v>
      </c>
      <c r="D33" s="135">
        <f t="shared" ref="D33" si="1">D34+D35</f>
        <v>1822</v>
      </c>
    </row>
    <row r="34" spans="1:4" ht="40.5" customHeight="1">
      <c r="A34" s="108" t="s">
        <v>171</v>
      </c>
      <c r="B34" s="117" t="s">
        <v>466</v>
      </c>
      <c r="C34" s="104">
        <v>1433</v>
      </c>
      <c r="D34" s="104">
        <f>'прилож 3'!E221</f>
        <v>1805</v>
      </c>
    </row>
    <row r="35" spans="1:4" ht="25.5" customHeight="1">
      <c r="A35" s="108" t="s">
        <v>172</v>
      </c>
      <c r="B35" s="244" t="s">
        <v>114</v>
      </c>
      <c r="C35" s="104">
        <v>13.2</v>
      </c>
      <c r="D35" s="104">
        <f>'прилож 3'!E223</f>
        <v>17</v>
      </c>
    </row>
    <row r="36" spans="1:4" ht="30" customHeight="1">
      <c r="A36" s="127" t="s">
        <v>368</v>
      </c>
      <c r="B36" s="245" t="s">
        <v>369</v>
      </c>
      <c r="C36" s="158"/>
      <c r="D36" s="104">
        <f t="shared" ref="D36" si="2">D37</f>
        <v>30</v>
      </c>
    </row>
    <row r="37" spans="1:4" ht="24" customHeight="1">
      <c r="A37" s="127" t="s">
        <v>370</v>
      </c>
      <c r="B37" s="201" t="s">
        <v>367</v>
      </c>
      <c r="C37" s="104"/>
      <c r="D37" s="104">
        <f>'прилож 3'!E232</f>
        <v>30</v>
      </c>
    </row>
    <row r="38" spans="1:4" ht="15">
      <c r="A38" s="127" t="s">
        <v>173</v>
      </c>
      <c r="B38" s="128" t="s">
        <v>174</v>
      </c>
      <c r="C38" s="104">
        <f>C39+C40</f>
        <v>6746.8</v>
      </c>
      <c r="D38" s="104">
        <f>D39+D40</f>
        <v>6961</v>
      </c>
    </row>
    <row r="39" spans="1:4" ht="41.25" customHeight="1">
      <c r="A39" s="108" t="s">
        <v>175</v>
      </c>
      <c r="B39" s="113" t="s">
        <v>467</v>
      </c>
      <c r="C39" s="104">
        <v>6667</v>
      </c>
      <c r="D39" s="104">
        <f>'прилож 3'!E215</f>
        <v>6910</v>
      </c>
    </row>
    <row r="40" spans="1:4" ht="25.5">
      <c r="A40" s="108" t="s">
        <v>176</v>
      </c>
      <c r="B40" s="117" t="s">
        <v>114</v>
      </c>
      <c r="C40" s="104">
        <v>79.8</v>
      </c>
      <c r="D40" s="104">
        <f>'прилож 3'!E217</f>
        <v>51</v>
      </c>
    </row>
    <row r="41" spans="1:4" ht="30">
      <c r="A41" s="127" t="s">
        <v>386</v>
      </c>
      <c r="B41" s="128" t="s">
        <v>388</v>
      </c>
      <c r="C41" s="104"/>
      <c r="D41" s="104">
        <f t="shared" ref="D41" si="3">D42</f>
        <v>719.9</v>
      </c>
    </row>
    <row r="42" spans="1:4" ht="24">
      <c r="A42" s="108" t="s">
        <v>387</v>
      </c>
      <c r="B42" s="155" t="s">
        <v>385</v>
      </c>
      <c r="C42" s="104"/>
      <c r="D42" s="104">
        <f>'прилож 3'!E211</f>
        <v>719.9</v>
      </c>
    </row>
    <row r="43" spans="1:4" ht="15">
      <c r="A43" s="123" t="s">
        <v>177</v>
      </c>
      <c r="B43" s="124" t="s">
        <v>178</v>
      </c>
      <c r="C43" s="134" t="e">
        <f>C44</f>
        <v>#REF!</v>
      </c>
      <c r="D43" s="134">
        <f t="shared" ref="D43:D44" si="4">D44</f>
        <v>388</v>
      </c>
    </row>
    <row r="44" spans="1:4" ht="15">
      <c r="A44" s="111" t="s">
        <v>179</v>
      </c>
      <c r="B44" s="112" t="s">
        <v>180</v>
      </c>
      <c r="C44" s="135" t="e">
        <f>C45+#REF!</f>
        <v>#REF!</v>
      </c>
      <c r="D44" s="135">
        <f t="shared" si="4"/>
        <v>388</v>
      </c>
    </row>
    <row r="45" spans="1:4">
      <c r="A45" s="108" t="s">
        <v>181</v>
      </c>
      <c r="B45" s="117" t="s">
        <v>96</v>
      </c>
      <c r="C45" s="104">
        <v>227</v>
      </c>
      <c r="D45" s="104">
        <f>'прилож 3'!E227</f>
        <v>388</v>
      </c>
    </row>
    <row r="46" spans="1:4" ht="30">
      <c r="A46" s="123" t="s">
        <v>182</v>
      </c>
      <c r="B46" s="124" t="s">
        <v>183</v>
      </c>
      <c r="C46" s="134">
        <f>C47</f>
        <v>274</v>
      </c>
      <c r="D46" s="134">
        <f t="shared" ref="D46" si="5">D47</f>
        <v>2497</v>
      </c>
    </row>
    <row r="47" spans="1:4" ht="33" customHeight="1">
      <c r="A47" s="111" t="s">
        <v>184</v>
      </c>
      <c r="B47" s="112" t="s">
        <v>185</v>
      </c>
      <c r="C47" s="135">
        <f>C48+C49</f>
        <v>274</v>
      </c>
      <c r="D47" s="135">
        <f t="shared" ref="D47" si="6">D48+D49</f>
        <v>2497</v>
      </c>
    </row>
    <row r="48" spans="1:4" ht="28.5" customHeight="1">
      <c r="A48" s="108" t="s">
        <v>186</v>
      </c>
      <c r="B48" s="117" t="s">
        <v>76</v>
      </c>
      <c r="C48" s="104">
        <v>274</v>
      </c>
      <c r="D48" s="104">
        <f>'прилож 3'!E54</f>
        <v>572</v>
      </c>
    </row>
    <row r="49" spans="1:4" ht="42" customHeight="1">
      <c r="A49" s="108" t="s">
        <v>326</v>
      </c>
      <c r="B49" s="156" t="s">
        <v>324</v>
      </c>
      <c r="C49" s="104">
        <v>0</v>
      </c>
      <c r="D49" s="104">
        <f>'прилож 3'!E264</f>
        <v>1925</v>
      </c>
    </row>
    <row r="50" spans="1:4" ht="30">
      <c r="A50" s="123" t="s">
        <v>187</v>
      </c>
      <c r="B50" s="129" t="s">
        <v>188</v>
      </c>
      <c r="C50" s="136">
        <f>C51</f>
        <v>597</v>
      </c>
      <c r="D50" s="136">
        <f t="shared" ref="D50" si="7">D51</f>
        <v>1552.2</v>
      </c>
    </row>
    <row r="51" spans="1:4" ht="18.75" customHeight="1">
      <c r="A51" s="111" t="s">
        <v>189</v>
      </c>
      <c r="B51" s="121" t="s">
        <v>190</v>
      </c>
      <c r="C51" s="135">
        <f>C52+C53+C54+C55</f>
        <v>597</v>
      </c>
      <c r="D51" s="135">
        <f t="shared" ref="D51" si="8">D52+D53+D54+D55</f>
        <v>1552.2</v>
      </c>
    </row>
    <row r="52" spans="1:4">
      <c r="A52" s="108" t="s">
        <v>191</v>
      </c>
      <c r="B52" s="122" t="s">
        <v>102</v>
      </c>
      <c r="C52" s="104">
        <v>450</v>
      </c>
      <c r="D52" s="104">
        <f>'прилож 3'!E274</f>
        <v>1178</v>
      </c>
    </row>
    <row r="53" spans="1:4">
      <c r="A53" s="108" t="s">
        <v>192</v>
      </c>
      <c r="B53" s="117" t="s">
        <v>131</v>
      </c>
      <c r="C53" s="104">
        <v>0</v>
      </c>
      <c r="D53" s="104">
        <f>'прилож 3'!E277</f>
        <v>50</v>
      </c>
    </row>
    <row r="54" spans="1:4" ht="27.75" customHeight="1">
      <c r="A54" s="108" t="s">
        <v>193</v>
      </c>
      <c r="B54" s="81" t="s">
        <v>304</v>
      </c>
      <c r="C54" s="104">
        <v>145</v>
      </c>
      <c r="D54" s="104">
        <f>'прилож 3'!E269</f>
        <v>321</v>
      </c>
    </row>
    <row r="55" spans="1:4" ht="27.75" customHeight="1">
      <c r="A55" s="108" t="s">
        <v>317</v>
      </c>
      <c r="B55" s="81" t="s">
        <v>305</v>
      </c>
      <c r="C55" s="104">
        <v>2</v>
      </c>
      <c r="D55" s="104">
        <f>'прилож 3'!E271</f>
        <v>3.2</v>
      </c>
    </row>
    <row r="56" spans="1:4" ht="30">
      <c r="A56" s="125" t="s">
        <v>194</v>
      </c>
      <c r="B56" s="248" t="s">
        <v>457</v>
      </c>
      <c r="C56" s="107" t="e">
        <f>C57</f>
        <v>#REF!</v>
      </c>
      <c r="D56" s="250">
        <f>D57</f>
        <v>12981</v>
      </c>
    </row>
    <row r="57" spans="1:4" ht="19.5" customHeight="1">
      <c r="A57" s="123" t="s">
        <v>195</v>
      </c>
      <c r="B57" s="124" t="s">
        <v>196</v>
      </c>
      <c r="C57" s="134" t="e">
        <f>C58+C61</f>
        <v>#REF!</v>
      </c>
      <c r="D57" s="134">
        <f>D58+D61+D64</f>
        <v>12981</v>
      </c>
    </row>
    <row r="58" spans="1:4" ht="15">
      <c r="A58" s="111" t="s">
        <v>197</v>
      </c>
      <c r="B58" s="112" t="s">
        <v>198</v>
      </c>
      <c r="C58" s="135">
        <f>C59+C60</f>
        <v>3865</v>
      </c>
      <c r="D58" s="135">
        <f t="shared" ref="D58" si="9">D59+D60</f>
        <v>3455</v>
      </c>
    </row>
    <row r="59" spans="1:4" ht="25.5">
      <c r="A59" s="108" t="s">
        <v>199</v>
      </c>
      <c r="B59" s="117" t="s">
        <v>129</v>
      </c>
      <c r="C59" s="104">
        <v>3659</v>
      </c>
      <c r="D59" s="104">
        <f>'прилож 3'!E243</f>
        <v>3135</v>
      </c>
    </row>
    <row r="60" spans="1:4" ht="38.25">
      <c r="A60" s="108" t="s">
        <v>200</v>
      </c>
      <c r="B60" s="117" t="s">
        <v>201</v>
      </c>
      <c r="C60" s="104">
        <v>206</v>
      </c>
      <c r="D60" s="104">
        <f>'прилож 3'!E244</f>
        <v>320</v>
      </c>
    </row>
    <row r="61" spans="1:4" ht="30">
      <c r="A61" s="111" t="s">
        <v>202</v>
      </c>
      <c r="B61" s="112" t="s">
        <v>203</v>
      </c>
      <c r="C61" s="135" t="e">
        <f>#REF!+C63</f>
        <v>#REF!</v>
      </c>
      <c r="D61" s="135">
        <f>D63+D62</f>
        <v>9506</v>
      </c>
    </row>
    <row r="62" spans="1:4" ht="27.75" customHeight="1">
      <c r="A62" s="108" t="s">
        <v>365</v>
      </c>
      <c r="B62" s="117" t="s">
        <v>127</v>
      </c>
      <c r="C62" s="135"/>
      <c r="D62" s="135">
        <f>'прилож 3'!E239</f>
        <v>9294</v>
      </c>
    </row>
    <row r="63" spans="1:4" ht="38.25">
      <c r="A63" s="108" t="s">
        <v>204</v>
      </c>
      <c r="B63" s="117" t="s">
        <v>205</v>
      </c>
      <c r="C63" s="104">
        <v>162</v>
      </c>
      <c r="D63" s="104">
        <f>'прилож 3'!E240</f>
        <v>212</v>
      </c>
    </row>
    <row r="64" spans="1:4" ht="45" customHeight="1">
      <c r="A64" s="191" t="s">
        <v>491</v>
      </c>
      <c r="B64" s="209" t="s">
        <v>356</v>
      </c>
      <c r="C64" s="104"/>
      <c r="D64" s="135">
        <f t="shared" ref="D64" si="10">D65</f>
        <v>20</v>
      </c>
    </row>
    <row r="65" spans="1:4" ht="40.5" customHeight="1">
      <c r="A65" s="191" t="s">
        <v>358</v>
      </c>
      <c r="B65" s="204" t="s">
        <v>355</v>
      </c>
      <c r="C65" s="104"/>
      <c r="D65" s="104">
        <f>'прилож 3'!E246</f>
        <v>20</v>
      </c>
    </row>
    <row r="66" spans="1:4" ht="44.25" customHeight="1">
      <c r="A66" s="125" t="s">
        <v>206</v>
      </c>
      <c r="B66" s="248" t="s">
        <v>458</v>
      </c>
      <c r="C66" s="107" t="e">
        <f>C67+C72</f>
        <v>#REF!</v>
      </c>
      <c r="D66" s="250">
        <f t="shared" ref="D66" si="11">D67+D72</f>
        <v>44.3</v>
      </c>
    </row>
    <row r="67" spans="1:4" ht="30">
      <c r="A67" s="123" t="s">
        <v>207</v>
      </c>
      <c r="B67" s="124" t="s">
        <v>208</v>
      </c>
      <c r="C67" s="134" t="e">
        <f>C68</f>
        <v>#REF!</v>
      </c>
      <c r="D67" s="134">
        <f t="shared" ref="D67" si="12">D68</f>
        <v>32.299999999999997</v>
      </c>
    </row>
    <row r="68" spans="1:4" ht="20.25" customHeight="1">
      <c r="A68" s="111" t="s">
        <v>209</v>
      </c>
      <c r="B68" s="112" t="s">
        <v>210</v>
      </c>
      <c r="C68" s="135" t="e">
        <f>C69+#REF!</f>
        <v>#REF!</v>
      </c>
      <c r="D68" s="135">
        <f>D69+D70+D71</f>
        <v>32.299999999999997</v>
      </c>
    </row>
    <row r="69" spans="1:4" ht="25.5">
      <c r="A69" s="108" t="s">
        <v>211</v>
      </c>
      <c r="B69" s="117" t="s">
        <v>140</v>
      </c>
      <c r="C69" s="104">
        <v>20</v>
      </c>
      <c r="D69" s="104">
        <f>'прилож 3'!E114</f>
        <v>7</v>
      </c>
    </row>
    <row r="70" spans="1:4" ht="18.75" customHeight="1">
      <c r="A70" s="108" t="s">
        <v>452</v>
      </c>
      <c r="B70" s="117" t="s">
        <v>419</v>
      </c>
      <c r="C70" s="104"/>
      <c r="D70" s="104">
        <f>'прилож 3'!E120</f>
        <v>25</v>
      </c>
    </row>
    <row r="71" spans="1:4" ht="18.75" customHeight="1">
      <c r="A71" s="108" t="s">
        <v>526</v>
      </c>
      <c r="B71" s="81" t="s">
        <v>524</v>
      </c>
      <c r="C71" s="104"/>
      <c r="D71" s="104">
        <f>'прилож 3'!E122</f>
        <v>0.3</v>
      </c>
    </row>
    <row r="72" spans="1:4" ht="30">
      <c r="A72" s="123" t="s">
        <v>212</v>
      </c>
      <c r="B72" s="124" t="s">
        <v>213</v>
      </c>
      <c r="C72" s="134" t="e">
        <f>C73</f>
        <v>#REF!</v>
      </c>
      <c r="D72" s="134">
        <f t="shared" ref="D72" si="13">D73</f>
        <v>12</v>
      </c>
    </row>
    <row r="73" spans="1:4" ht="30">
      <c r="A73" s="111" t="s">
        <v>214</v>
      </c>
      <c r="B73" s="121" t="s">
        <v>468</v>
      </c>
      <c r="C73" s="135" t="e">
        <f>C74+#REF!</f>
        <v>#REF!</v>
      </c>
      <c r="D73" s="135">
        <f>D74</f>
        <v>12</v>
      </c>
    </row>
    <row r="74" spans="1:4" ht="16.5" customHeight="1">
      <c r="A74" s="108" t="s">
        <v>215</v>
      </c>
      <c r="B74" s="122" t="s">
        <v>383</v>
      </c>
      <c r="C74" s="104">
        <v>30</v>
      </c>
      <c r="D74" s="104">
        <f>'прилож 3'!E118</f>
        <v>12</v>
      </c>
    </row>
    <row r="75" spans="1:4" ht="45">
      <c r="A75" s="108" t="s">
        <v>216</v>
      </c>
      <c r="B75" s="248" t="s">
        <v>459</v>
      </c>
      <c r="C75" s="107" t="e">
        <f>C76+C82+C87</f>
        <v>#REF!</v>
      </c>
      <c r="D75" s="250">
        <f>D76+D82+D87+D90</f>
        <v>3617.7</v>
      </c>
    </row>
    <row r="76" spans="1:4" ht="32.25" customHeight="1">
      <c r="A76" s="111" t="s">
        <v>217</v>
      </c>
      <c r="B76" s="124" t="s">
        <v>469</v>
      </c>
      <c r="C76" s="134" t="e">
        <f>C77+C80</f>
        <v>#REF!</v>
      </c>
      <c r="D76" s="134">
        <f>D77+D80</f>
        <v>2686</v>
      </c>
    </row>
    <row r="77" spans="1:4" ht="33" customHeight="1">
      <c r="A77" s="111" t="s">
        <v>218</v>
      </c>
      <c r="B77" s="112" t="s">
        <v>219</v>
      </c>
      <c r="C77" s="135" t="e">
        <f>C78+#REF!</f>
        <v>#REF!</v>
      </c>
      <c r="D77" s="135">
        <f>D78+D79</f>
        <v>536</v>
      </c>
    </row>
    <row r="78" spans="1:4">
      <c r="A78" s="108" t="s">
        <v>220</v>
      </c>
      <c r="B78" s="117" t="s">
        <v>470</v>
      </c>
      <c r="C78" s="104">
        <v>338</v>
      </c>
      <c r="D78" s="104">
        <f>'прилож 3'!E79</f>
        <v>241</v>
      </c>
    </row>
    <row r="79" spans="1:4" ht="19.5" customHeight="1">
      <c r="A79" s="108" t="s">
        <v>438</v>
      </c>
      <c r="B79" s="117" t="s">
        <v>471</v>
      </c>
      <c r="C79" s="104"/>
      <c r="D79" s="104">
        <f>'прилож 3'!E81</f>
        <v>295</v>
      </c>
    </row>
    <row r="80" spans="1:4" ht="30">
      <c r="A80" s="111" t="s">
        <v>221</v>
      </c>
      <c r="B80" s="112" t="s">
        <v>222</v>
      </c>
      <c r="C80" s="135" t="e">
        <f>C81+#REF!</f>
        <v>#REF!</v>
      </c>
      <c r="D80" s="135">
        <f t="shared" ref="D80" si="14">D81</f>
        <v>2150</v>
      </c>
    </row>
    <row r="81" spans="1:4" ht="14.25" customHeight="1">
      <c r="A81" s="108" t="s">
        <v>223</v>
      </c>
      <c r="B81" s="117" t="s">
        <v>80</v>
      </c>
      <c r="C81" s="104">
        <v>1199.6999999999998</v>
      </c>
      <c r="D81" s="104">
        <f>'прилож 3'!E51</f>
        <v>2150</v>
      </c>
    </row>
    <row r="82" spans="1:4" ht="20.25" customHeight="1">
      <c r="A82" s="123" t="s">
        <v>224</v>
      </c>
      <c r="B82" s="124" t="s">
        <v>225</v>
      </c>
      <c r="C82" s="134">
        <f>C83</f>
        <v>66.8</v>
      </c>
      <c r="D82" s="134">
        <f t="shared" ref="D82" si="15">D83</f>
        <v>886.7</v>
      </c>
    </row>
    <row r="83" spans="1:4" ht="15">
      <c r="A83" s="111" t="s">
        <v>226</v>
      </c>
      <c r="B83" s="112" t="s">
        <v>227</v>
      </c>
      <c r="C83" s="135">
        <f>C84+C92</f>
        <v>66.8</v>
      </c>
      <c r="D83" s="135">
        <f>D84+D85+D86</f>
        <v>886.7</v>
      </c>
    </row>
    <row r="84" spans="1:4">
      <c r="A84" s="94" t="s">
        <v>299</v>
      </c>
      <c r="B84" s="96" t="s">
        <v>298</v>
      </c>
      <c r="C84" s="135">
        <v>36.799999999999997</v>
      </c>
      <c r="D84" s="135">
        <f>'прилож 3'!E65</f>
        <v>864</v>
      </c>
    </row>
    <row r="85" spans="1:4">
      <c r="A85" s="94" t="s">
        <v>361</v>
      </c>
      <c r="B85" s="96" t="s">
        <v>359</v>
      </c>
      <c r="C85" s="135"/>
      <c r="D85" s="135">
        <f>'прилож 3'!E67</f>
        <v>8.6999999999999993</v>
      </c>
    </row>
    <row r="86" spans="1:4" ht="25.5">
      <c r="A86" s="94" t="s">
        <v>313</v>
      </c>
      <c r="B86" s="81" t="s">
        <v>312</v>
      </c>
      <c r="C86" s="135"/>
      <c r="D86" s="135">
        <f>'прилож 3'!E69</f>
        <v>14</v>
      </c>
    </row>
    <row r="87" spans="1:4" ht="30">
      <c r="A87" s="123" t="s">
        <v>228</v>
      </c>
      <c r="B87" s="124" t="s">
        <v>229</v>
      </c>
      <c r="C87" s="134">
        <f t="shared" ref="C87:D88" si="16">C88</f>
        <v>15</v>
      </c>
      <c r="D87" s="134">
        <f t="shared" si="16"/>
        <v>15</v>
      </c>
    </row>
    <row r="88" spans="1:4" ht="15">
      <c r="A88" s="111" t="s">
        <v>230</v>
      </c>
      <c r="B88" s="112" t="s">
        <v>472</v>
      </c>
      <c r="C88" s="135">
        <f t="shared" si="16"/>
        <v>15</v>
      </c>
      <c r="D88" s="135">
        <f t="shared" si="16"/>
        <v>15</v>
      </c>
    </row>
    <row r="89" spans="1:4" ht="25.5">
      <c r="A89" s="108" t="s">
        <v>231</v>
      </c>
      <c r="B89" s="117" t="s">
        <v>86</v>
      </c>
      <c r="C89" s="104">
        <v>15</v>
      </c>
      <c r="D89" s="104">
        <f>'прилож 3'!E63</f>
        <v>15</v>
      </c>
    </row>
    <row r="90" spans="1:4" ht="30">
      <c r="A90" s="213" t="s">
        <v>340</v>
      </c>
      <c r="B90" s="214" t="s">
        <v>341</v>
      </c>
      <c r="C90" s="210"/>
      <c r="D90" s="135">
        <f t="shared" ref="D90:D91" si="17">D91</f>
        <v>30</v>
      </c>
    </row>
    <row r="91" spans="1:4" ht="25.5">
      <c r="A91" s="215" t="s">
        <v>342</v>
      </c>
      <c r="B91" s="216" t="s">
        <v>343</v>
      </c>
      <c r="C91" s="210"/>
      <c r="D91" s="135">
        <f t="shared" si="17"/>
        <v>30</v>
      </c>
    </row>
    <row r="92" spans="1:4">
      <c r="A92" s="211" t="s">
        <v>320</v>
      </c>
      <c r="B92" s="212" t="s">
        <v>89</v>
      </c>
      <c r="C92" s="104">
        <v>30</v>
      </c>
      <c r="D92" s="104">
        <f>'прилож 3'!E84</f>
        <v>30</v>
      </c>
    </row>
    <row r="93" spans="1:4" ht="45" customHeight="1">
      <c r="A93" s="125" t="s">
        <v>232</v>
      </c>
      <c r="B93" s="249" t="s">
        <v>460</v>
      </c>
      <c r="C93" s="107" t="e">
        <f>C94+C100+C119</f>
        <v>#REF!</v>
      </c>
      <c r="D93" s="250">
        <f>D94+D100+D103+D119+D122</f>
        <v>21279.200000000001</v>
      </c>
    </row>
    <row r="94" spans="1:4" ht="32.25" customHeight="1">
      <c r="A94" s="123" t="s">
        <v>233</v>
      </c>
      <c r="B94" s="124" t="s">
        <v>492</v>
      </c>
      <c r="C94" s="134" t="e">
        <f>C95</f>
        <v>#REF!</v>
      </c>
      <c r="D94" s="134">
        <f t="shared" ref="D94" si="18">D95</f>
        <v>8220.2000000000007</v>
      </c>
    </row>
    <row r="95" spans="1:4" ht="30">
      <c r="A95" s="111" t="s">
        <v>234</v>
      </c>
      <c r="B95" s="112" t="s">
        <v>473</v>
      </c>
      <c r="C95" s="135" t="e">
        <f>C96+#REF!</f>
        <v>#REF!</v>
      </c>
      <c r="D95" s="135">
        <f>D96+D97+D98+D99</f>
        <v>8220.2000000000007</v>
      </c>
    </row>
    <row r="96" spans="1:4" ht="18" customHeight="1">
      <c r="A96" s="108" t="s">
        <v>235</v>
      </c>
      <c r="B96" s="117" t="s">
        <v>422</v>
      </c>
      <c r="C96" s="104">
        <v>334</v>
      </c>
      <c r="D96" s="104">
        <f>'прилож 3'!E132</f>
        <v>458.1</v>
      </c>
    </row>
    <row r="97" spans="1:4" ht="17.25" hidden="1" customHeight="1">
      <c r="A97" s="94" t="s">
        <v>375</v>
      </c>
      <c r="B97" s="197" t="s">
        <v>373</v>
      </c>
      <c r="C97" s="158"/>
      <c r="D97" s="104">
        <f>'прилож 3'!E134</f>
        <v>0</v>
      </c>
    </row>
    <row r="98" spans="1:4" ht="40.5" customHeight="1">
      <c r="A98" s="94" t="s">
        <v>453</v>
      </c>
      <c r="B98" s="81" t="s">
        <v>515</v>
      </c>
      <c r="C98" s="158"/>
      <c r="D98" s="104">
        <f>'прилож 3'!E172</f>
        <v>7374</v>
      </c>
    </row>
    <row r="99" spans="1:4" ht="41.25" customHeight="1">
      <c r="A99" s="94" t="s">
        <v>455</v>
      </c>
      <c r="B99" s="81" t="s">
        <v>516</v>
      </c>
      <c r="C99" s="158"/>
      <c r="D99" s="104">
        <f>'прилож 3'!E174</f>
        <v>388.1</v>
      </c>
    </row>
    <row r="100" spans="1:4" ht="30">
      <c r="A100" s="130" t="s">
        <v>236</v>
      </c>
      <c r="B100" s="159" t="s">
        <v>237</v>
      </c>
      <c r="C100" s="134">
        <f>C101</f>
        <v>20</v>
      </c>
      <c r="D100" s="134">
        <f t="shared" ref="D100:D101" si="19">D101</f>
        <v>20</v>
      </c>
    </row>
    <row r="101" spans="1:4" ht="29.25" customHeight="1">
      <c r="A101" s="111" t="s">
        <v>238</v>
      </c>
      <c r="B101" s="128" t="s">
        <v>239</v>
      </c>
      <c r="C101" s="135">
        <f>C102</f>
        <v>20</v>
      </c>
      <c r="D101" s="135">
        <f t="shared" si="19"/>
        <v>20</v>
      </c>
    </row>
    <row r="102" spans="1:4" ht="18" customHeight="1">
      <c r="A102" s="237" t="s">
        <v>240</v>
      </c>
      <c r="B102" s="113" t="s">
        <v>146</v>
      </c>
      <c r="C102" s="104">
        <v>20</v>
      </c>
      <c r="D102" s="104">
        <f>'прилож 3'!E136</f>
        <v>20</v>
      </c>
    </row>
    <row r="103" spans="1:4" s="235" customFormat="1" ht="17.25" customHeight="1">
      <c r="A103" s="213" t="s">
        <v>439</v>
      </c>
      <c r="B103" s="241" t="s">
        <v>474</v>
      </c>
      <c r="C103" s="236"/>
      <c r="D103" s="234">
        <f>D104</f>
        <v>10515.5</v>
      </c>
    </row>
    <row r="104" spans="1:4" s="235" customFormat="1" ht="18" customHeight="1">
      <c r="A104" s="215" t="s">
        <v>440</v>
      </c>
      <c r="B104" s="128" t="s">
        <v>475</v>
      </c>
      <c r="C104" s="236"/>
      <c r="D104" s="234">
        <f>SUM(D105:D118)</f>
        <v>10515.5</v>
      </c>
    </row>
    <row r="105" spans="1:4" s="235" customFormat="1" ht="18" customHeight="1">
      <c r="A105" s="240" t="s">
        <v>441</v>
      </c>
      <c r="B105" s="239" t="s">
        <v>476</v>
      </c>
      <c r="C105" s="236"/>
      <c r="D105" s="234">
        <f>'прилож 3'!E159</f>
        <v>2598</v>
      </c>
    </row>
    <row r="106" spans="1:4" s="235" customFormat="1" ht="18" customHeight="1">
      <c r="A106" s="240" t="s">
        <v>442</v>
      </c>
      <c r="B106" s="239" t="s">
        <v>477</v>
      </c>
      <c r="C106" s="236"/>
      <c r="D106" s="234">
        <f>'прилож 3'!E155</f>
        <v>993</v>
      </c>
    </row>
    <row r="107" spans="1:4" s="235" customFormat="1" ht="18" customHeight="1">
      <c r="A107" s="240" t="s">
        <v>443</v>
      </c>
      <c r="B107" s="239" t="s">
        <v>433</v>
      </c>
      <c r="C107" s="236"/>
      <c r="D107" s="234">
        <f>'прилож 3'!E157</f>
        <v>182</v>
      </c>
    </row>
    <row r="108" spans="1:4" s="235" customFormat="1" ht="18" customHeight="1">
      <c r="A108" s="240" t="s">
        <v>444</v>
      </c>
      <c r="B108" s="239" t="s">
        <v>416</v>
      </c>
      <c r="C108" s="236"/>
      <c r="D108" s="234">
        <f>'прилож 3'!E138</f>
        <v>998</v>
      </c>
    </row>
    <row r="109" spans="1:4" ht="18" customHeight="1">
      <c r="A109" s="238" t="s">
        <v>445</v>
      </c>
      <c r="B109" s="239" t="s">
        <v>478</v>
      </c>
      <c r="C109" s="104"/>
      <c r="D109" s="104">
        <f>'прилож 3'!E152</f>
        <v>1566</v>
      </c>
    </row>
    <row r="110" spans="1:4" ht="18" customHeight="1">
      <c r="A110" s="108" t="s">
        <v>446</v>
      </c>
      <c r="B110" s="113" t="s">
        <v>423</v>
      </c>
      <c r="C110" s="104"/>
      <c r="D110" s="104">
        <f>'прилож 3'!E89</f>
        <v>135</v>
      </c>
    </row>
    <row r="111" spans="1:4" ht="24" customHeight="1">
      <c r="A111" s="108" t="s">
        <v>447</v>
      </c>
      <c r="B111" s="113" t="s">
        <v>424</v>
      </c>
      <c r="C111" s="104"/>
      <c r="D111" s="104">
        <f>'прилож 3'!E91</f>
        <v>15</v>
      </c>
    </row>
    <row r="112" spans="1:4" ht="40.5" customHeight="1">
      <c r="A112" s="108" t="s">
        <v>448</v>
      </c>
      <c r="B112" s="113" t="s">
        <v>449</v>
      </c>
      <c r="C112" s="104"/>
      <c r="D112" s="104">
        <f>'прилож 3'!E146</f>
        <v>408</v>
      </c>
    </row>
    <row r="113" spans="1:4" ht="33" customHeight="1">
      <c r="A113" s="108" t="s">
        <v>450</v>
      </c>
      <c r="B113" s="113" t="s">
        <v>377</v>
      </c>
      <c r="C113" s="104"/>
      <c r="D113" s="104">
        <f>'прилож 3'!E170</f>
        <v>68.5</v>
      </c>
    </row>
    <row r="114" spans="1:4" ht="39" customHeight="1">
      <c r="A114" s="94" t="s">
        <v>495</v>
      </c>
      <c r="B114" s="117" t="s">
        <v>364</v>
      </c>
      <c r="C114" s="104"/>
      <c r="D114" s="104">
        <f>'прилож 3'!E144</f>
        <v>52</v>
      </c>
    </row>
    <row r="115" spans="1:4" ht="29.25" customHeight="1">
      <c r="A115" s="108" t="s">
        <v>451</v>
      </c>
      <c r="B115" s="113" t="s">
        <v>479</v>
      </c>
      <c r="C115" s="104"/>
      <c r="D115" s="104">
        <f>'прилож 3'!E148</f>
        <v>100</v>
      </c>
    </row>
    <row r="116" spans="1:4" ht="38.25" customHeight="1">
      <c r="A116" s="108" t="s">
        <v>529</v>
      </c>
      <c r="B116" s="113" t="s">
        <v>528</v>
      </c>
      <c r="C116" s="104"/>
      <c r="D116" s="104">
        <f>'прилож 3'!E150</f>
        <v>100</v>
      </c>
    </row>
    <row r="117" spans="1:4" ht="22.5" customHeight="1">
      <c r="A117" s="108" t="s">
        <v>520</v>
      </c>
      <c r="B117" s="118" t="s">
        <v>519</v>
      </c>
      <c r="C117" s="104"/>
      <c r="D117" s="104">
        <f>'прилож 3'!E161</f>
        <v>2497</v>
      </c>
    </row>
    <row r="118" spans="1:4" ht="22.5" customHeight="1">
      <c r="A118" s="108" t="s">
        <v>532</v>
      </c>
      <c r="B118" s="118" t="s">
        <v>530</v>
      </c>
      <c r="C118" s="104"/>
      <c r="D118" s="104">
        <f>'прилож 3'!E163</f>
        <v>803</v>
      </c>
    </row>
    <row r="119" spans="1:4" ht="15">
      <c r="A119" s="130" t="s">
        <v>241</v>
      </c>
      <c r="B119" s="124" t="s">
        <v>242</v>
      </c>
      <c r="C119" s="134">
        <f>C120</f>
        <v>409.7</v>
      </c>
      <c r="D119" s="134">
        <f t="shared" ref="D119:D120" si="20">D120</f>
        <v>524</v>
      </c>
    </row>
    <row r="120" spans="1:4" ht="30">
      <c r="A120" s="131" t="s">
        <v>243</v>
      </c>
      <c r="B120" s="112" t="s">
        <v>244</v>
      </c>
      <c r="C120" s="135">
        <f>C121</f>
        <v>409.7</v>
      </c>
      <c r="D120" s="135">
        <f t="shared" si="20"/>
        <v>524</v>
      </c>
    </row>
    <row r="121" spans="1:4" ht="16.5" customHeight="1">
      <c r="A121" s="132" t="s">
        <v>245</v>
      </c>
      <c r="B121" s="117" t="s">
        <v>415</v>
      </c>
      <c r="C121" s="104">
        <v>409.7</v>
      </c>
      <c r="D121" s="104">
        <f>'прилож 3'!E128</f>
        <v>524</v>
      </c>
    </row>
    <row r="122" spans="1:4" ht="30" customHeight="1">
      <c r="A122" s="168" t="s">
        <v>350</v>
      </c>
      <c r="B122" s="169" t="s">
        <v>480</v>
      </c>
      <c r="C122" s="104"/>
      <c r="D122" s="134">
        <f>D123+D125</f>
        <v>1999.5</v>
      </c>
    </row>
    <row r="123" spans="1:4" ht="16.5" customHeight="1">
      <c r="A123" s="170" t="s">
        <v>349</v>
      </c>
      <c r="B123" s="171" t="s">
        <v>344</v>
      </c>
      <c r="C123" s="104"/>
      <c r="D123" s="104">
        <f t="shared" ref="D123" si="21">D124</f>
        <v>1599.5</v>
      </c>
    </row>
    <row r="124" spans="1:4" ht="16.5" customHeight="1">
      <c r="A124" s="172" t="s">
        <v>348</v>
      </c>
      <c r="B124" s="173" t="s">
        <v>310</v>
      </c>
      <c r="C124" s="104"/>
      <c r="D124" s="104">
        <f>'прилож 3'!E142</f>
        <v>1599.5</v>
      </c>
    </row>
    <row r="125" spans="1:4" ht="30" customHeight="1">
      <c r="A125" s="172" t="s">
        <v>537</v>
      </c>
      <c r="B125" s="171" t="s">
        <v>536</v>
      </c>
      <c r="C125" s="104"/>
      <c r="D125" s="104">
        <f>D126</f>
        <v>400</v>
      </c>
    </row>
    <row r="126" spans="1:4" ht="16.5" customHeight="1">
      <c r="A126" s="172" t="s">
        <v>535</v>
      </c>
      <c r="B126" s="118" t="s">
        <v>534</v>
      </c>
      <c r="C126" s="104"/>
      <c r="D126" s="104">
        <f>'прилож 3'!E165</f>
        <v>400</v>
      </c>
    </row>
    <row r="127" spans="1:4" ht="43.5" customHeight="1">
      <c r="A127" s="125" t="s">
        <v>246</v>
      </c>
      <c r="B127" s="249" t="s">
        <v>461</v>
      </c>
      <c r="C127" s="107" t="e">
        <f>C128+C134+C137</f>
        <v>#REF!</v>
      </c>
      <c r="D127" s="250">
        <f t="shared" ref="D127" si="22">D128+D134+D137</f>
        <v>21658</v>
      </c>
    </row>
    <row r="128" spans="1:4" ht="30">
      <c r="A128" s="123" t="s">
        <v>247</v>
      </c>
      <c r="B128" s="124" t="s">
        <v>481</v>
      </c>
      <c r="C128" s="134" t="e">
        <f>C129+C131</f>
        <v>#REF!</v>
      </c>
      <c r="D128" s="134">
        <f t="shared" ref="D128" si="23">D129+D131</f>
        <v>21368</v>
      </c>
    </row>
    <row r="129" spans="1:4" ht="28.5" customHeight="1">
      <c r="A129" s="111" t="s">
        <v>248</v>
      </c>
      <c r="B129" s="112" t="s">
        <v>482</v>
      </c>
      <c r="C129" s="135" t="e">
        <f>#REF!+#REF!+#REF!+C130</f>
        <v>#REF!</v>
      </c>
      <c r="D129" s="135">
        <f t="shared" ref="D129" si="24">D130</f>
        <v>15382</v>
      </c>
    </row>
    <row r="130" spans="1:4" ht="30.75" customHeight="1">
      <c r="A130" s="108" t="s">
        <v>249</v>
      </c>
      <c r="B130" s="117" t="s">
        <v>90</v>
      </c>
      <c r="C130" s="104">
        <v>4169</v>
      </c>
      <c r="D130" s="104">
        <f>'прилож 3'!E107</f>
        <v>15382</v>
      </c>
    </row>
    <row r="131" spans="1:4" ht="30" customHeight="1">
      <c r="A131" s="111" t="s">
        <v>250</v>
      </c>
      <c r="B131" s="112" t="s">
        <v>483</v>
      </c>
      <c r="C131" s="135">
        <f>C132+C133</f>
        <v>5451.6</v>
      </c>
      <c r="D131" s="135">
        <f t="shared" ref="D131" si="25">D132+D133</f>
        <v>5986</v>
      </c>
    </row>
    <row r="132" spans="1:4" ht="38.25">
      <c r="A132" s="108" t="s">
        <v>251</v>
      </c>
      <c r="B132" s="117" t="s">
        <v>137</v>
      </c>
      <c r="C132" s="104">
        <v>5397</v>
      </c>
      <c r="D132" s="104">
        <f>'прилож 3'!E103</f>
        <v>5926</v>
      </c>
    </row>
    <row r="133" spans="1:4" ht="40.5" customHeight="1">
      <c r="A133" s="108" t="s">
        <v>463</v>
      </c>
      <c r="B133" s="118" t="s">
        <v>289</v>
      </c>
      <c r="C133" s="104">
        <v>54.6</v>
      </c>
      <c r="D133" s="104">
        <f>'прилож 3'!E105</f>
        <v>60</v>
      </c>
    </row>
    <row r="134" spans="1:4" ht="30">
      <c r="A134" s="123" t="s">
        <v>252</v>
      </c>
      <c r="B134" s="124" t="s">
        <v>253</v>
      </c>
      <c r="C134" s="134">
        <f>C135</f>
        <v>5</v>
      </c>
      <c r="D134" s="134">
        <f t="shared" ref="D134:D135" si="26">D135</f>
        <v>5</v>
      </c>
    </row>
    <row r="135" spans="1:4" ht="17.25" customHeight="1">
      <c r="A135" s="111" t="s">
        <v>254</v>
      </c>
      <c r="B135" s="112" t="s">
        <v>255</v>
      </c>
      <c r="C135" s="135">
        <f>C136</f>
        <v>5</v>
      </c>
      <c r="D135" s="135">
        <f t="shared" si="26"/>
        <v>5</v>
      </c>
    </row>
    <row r="136" spans="1:4" ht="25.5">
      <c r="A136" s="133" t="s">
        <v>256</v>
      </c>
      <c r="B136" s="118" t="s">
        <v>392</v>
      </c>
      <c r="C136" s="104">
        <v>5</v>
      </c>
      <c r="D136" s="104">
        <f>'прилож 3'!E109</f>
        <v>5</v>
      </c>
    </row>
    <row r="137" spans="1:4" ht="30">
      <c r="A137" s="123" t="s">
        <v>257</v>
      </c>
      <c r="B137" s="124" t="s">
        <v>493</v>
      </c>
      <c r="C137" s="134" t="e">
        <f>C138</f>
        <v>#REF!</v>
      </c>
      <c r="D137" s="134">
        <f t="shared" ref="D137" si="27">D138</f>
        <v>285</v>
      </c>
    </row>
    <row r="138" spans="1:4" ht="30.75" customHeight="1">
      <c r="A138" s="111" t="s">
        <v>258</v>
      </c>
      <c r="B138" s="112" t="s">
        <v>484</v>
      </c>
      <c r="C138" s="135" t="e">
        <f>C139+#REF!</f>
        <v>#REF!</v>
      </c>
      <c r="D138" s="135">
        <f>D139+D140</f>
        <v>285</v>
      </c>
    </row>
    <row r="139" spans="1:4" ht="15.75" customHeight="1">
      <c r="A139" s="108" t="s">
        <v>331</v>
      </c>
      <c r="B139" s="81" t="s">
        <v>329</v>
      </c>
      <c r="C139" s="104">
        <v>10</v>
      </c>
      <c r="D139" s="104">
        <f>'прилож 3'!E97</f>
        <v>189</v>
      </c>
    </row>
    <row r="140" spans="1:4" ht="28.5" customHeight="1">
      <c r="A140" s="108" t="s">
        <v>523</v>
      </c>
      <c r="B140" s="118" t="s">
        <v>522</v>
      </c>
      <c r="C140" s="104"/>
      <c r="D140" s="104">
        <f>'прилож 3'!E99</f>
        <v>96</v>
      </c>
    </row>
    <row r="141" spans="1:4" ht="63.75" customHeight="1">
      <c r="A141" s="125" t="s">
        <v>259</v>
      </c>
      <c r="B141" s="249" t="s">
        <v>462</v>
      </c>
      <c r="C141" s="107" t="e">
        <f>C142+C148+#REF!+C152</f>
        <v>#REF!</v>
      </c>
      <c r="D141" s="252">
        <f>D142+D148+D152</f>
        <v>38534.85</v>
      </c>
    </row>
    <row r="142" spans="1:4" ht="30" customHeight="1">
      <c r="A142" s="123" t="s">
        <v>260</v>
      </c>
      <c r="B142" s="124" t="s">
        <v>485</v>
      </c>
      <c r="C142" s="134" t="e">
        <f>C143</f>
        <v>#REF!</v>
      </c>
      <c r="D142" s="134">
        <f t="shared" ref="D142" si="28">D143</f>
        <v>36643.599999999999</v>
      </c>
    </row>
    <row r="143" spans="1:4" ht="30">
      <c r="A143" s="111" t="s">
        <v>261</v>
      </c>
      <c r="B143" s="112" t="s">
        <v>486</v>
      </c>
      <c r="C143" s="135" t="e">
        <f>C144+C146+C147+#REF!</f>
        <v>#REF!</v>
      </c>
      <c r="D143" s="135">
        <f>D144+D145+D146+D147</f>
        <v>36643.599999999999</v>
      </c>
    </row>
    <row r="144" spans="1:4" ht="21" customHeight="1">
      <c r="A144" s="108" t="s">
        <v>262</v>
      </c>
      <c r="B144" s="117" t="s">
        <v>335</v>
      </c>
      <c r="C144" s="104">
        <v>15284.9</v>
      </c>
      <c r="D144" s="104">
        <f>'прилож 3'!E18+'прилож 3'!E26+'прилож 3'!E39</f>
        <v>34453.599999999999</v>
      </c>
    </row>
    <row r="145" spans="1:4" ht="30" customHeight="1">
      <c r="A145" s="108" t="s">
        <v>339</v>
      </c>
      <c r="B145" s="117" t="s">
        <v>337</v>
      </c>
      <c r="C145" s="104"/>
      <c r="D145" s="104">
        <f>'прилож 3'!E30</f>
        <v>2072</v>
      </c>
    </row>
    <row r="146" spans="1:4" ht="25.5">
      <c r="A146" s="108" t="s">
        <v>263</v>
      </c>
      <c r="B146" s="117" t="s">
        <v>82</v>
      </c>
      <c r="C146" s="104">
        <v>300</v>
      </c>
      <c r="D146" s="104">
        <f>'прилож 3'!E59</f>
        <v>100</v>
      </c>
    </row>
    <row r="147" spans="1:4" ht="25.5">
      <c r="A147" s="108" t="s">
        <v>264</v>
      </c>
      <c r="B147" s="117" t="s">
        <v>92</v>
      </c>
      <c r="C147" s="104">
        <v>74</v>
      </c>
      <c r="D147" s="104">
        <f>'прилож 3'!E116</f>
        <v>18</v>
      </c>
    </row>
    <row r="148" spans="1:4" ht="30">
      <c r="A148" s="123" t="s">
        <v>265</v>
      </c>
      <c r="B148" s="124" t="s">
        <v>266</v>
      </c>
      <c r="C148" s="134">
        <f>C149</f>
        <v>18</v>
      </c>
      <c r="D148" s="134">
        <f t="shared" ref="D148" si="29">D149</f>
        <v>11</v>
      </c>
    </row>
    <row r="149" spans="1:4" ht="30">
      <c r="A149" s="111" t="s">
        <v>267</v>
      </c>
      <c r="B149" s="112" t="s">
        <v>268</v>
      </c>
      <c r="C149" s="135">
        <f>C150+C151</f>
        <v>18</v>
      </c>
      <c r="D149" s="135">
        <f t="shared" ref="D149" si="30">D150+D151</f>
        <v>11</v>
      </c>
    </row>
    <row r="150" spans="1:4" ht="26.25" customHeight="1">
      <c r="A150" s="108" t="s">
        <v>269</v>
      </c>
      <c r="B150" s="117" t="s">
        <v>84</v>
      </c>
      <c r="C150" s="104">
        <v>10</v>
      </c>
      <c r="D150" s="104">
        <f>'прилож 3'!E61</f>
        <v>10</v>
      </c>
    </row>
    <row r="151" spans="1:4" ht="37.5" customHeight="1">
      <c r="A151" s="108" t="s">
        <v>270</v>
      </c>
      <c r="B151" s="117" t="s">
        <v>78</v>
      </c>
      <c r="C151" s="104">
        <v>8</v>
      </c>
      <c r="D151" s="104">
        <f>'прилож 3'!E57</f>
        <v>1</v>
      </c>
    </row>
    <row r="152" spans="1:4" ht="30.75" customHeight="1">
      <c r="A152" s="123" t="s">
        <v>271</v>
      </c>
      <c r="B152" s="124" t="s">
        <v>487</v>
      </c>
      <c r="C152" s="134" t="e">
        <f>C153+#REF!</f>
        <v>#REF!</v>
      </c>
      <c r="D152" s="246">
        <f>D153+D156</f>
        <v>1880.25</v>
      </c>
    </row>
    <row r="153" spans="1:4" ht="30">
      <c r="A153" s="111" t="s">
        <v>272</v>
      </c>
      <c r="B153" s="112" t="s">
        <v>273</v>
      </c>
      <c r="C153" s="135" t="e">
        <f>C154+#REF!</f>
        <v>#REF!</v>
      </c>
      <c r="D153" s="135">
        <f>D154+D155</f>
        <v>1419</v>
      </c>
    </row>
    <row r="154" spans="1:4" ht="17.25" customHeight="1">
      <c r="A154" s="108" t="s">
        <v>274</v>
      </c>
      <c r="B154" s="117" t="s">
        <v>98</v>
      </c>
      <c r="C154" s="104">
        <v>528</v>
      </c>
      <c r="D154" s="104">
        <f>'прилож 3'!E252</f>
        <v>1409</v>
      </c>
    </row>
    <row r="155" spans="1:4" ht="26.25" customHeight="1">
      <c r="A155" s="108" t="s">
        <v>542</v>
      </c>
      <c r="B155" s="259" t="s">
        <v>540</v>
      </c>
      <c r="C155" s="104"/>
      <c r="D155" s="104">
        <f>'прилож 3'!E258</f>
        <v>10</v>
      </c>
    </row>
    <row r="156" spans="1:4" ht="30" customHeight="1">
      <c r="A156" s="111" t="s">
        <v>275</v>
      </c>
      <c r="B156" s="112" t="s">
        <v>276</v>
      </c>
      <c r="C156" s="104"/>
      <c r="D156" s="154">
        <f>D157+D158+D159+D160</f>
        <v>461.25</v>
      </c>
    </row>
    <row r="157" spans="1:4" ht="37.5" customHeight="1">
      <c r="A157" s="108" t="s">
        <v>277</v>
      </c>
      <c r="B157" s="117" t="s">
        <v>100</v>
      </c>
      <c r="C157" s="104">
        <v>38.4</v>
      </c>
      <c r="D157" s="104">
        <f>'прилож 3'!E254</f>
        <v>43.2</v>
      </c>
    </row>
    <row r="158" spans="1:4" ht="25.5">
      <c r="A158" s="108" t="s">
        <v>278</v>
      </c>
      <c r="B158" s="117" t="s">
        <v>107</v>
      </c>
      <c r="C158" s="104">
        <v>358.7</v>
      </c>
      <c r="D158" s="154">
        <f>'прилож 3'!E73</f>
        <v>363.05</v>
      </c>
    </row>
    <row r="159" spans="1:4" ht="25.5">
      <c r="A159" s="108" t="s">
        <v>295</v>
      </c>
      <c r="B159" s="117" t="s">
        <v>293</v>
      </c>
      <c r="C159" s="104">
        <v>2</v>
      </c>
      <c r="D159" s="154">
        <f>'прилож 3'!E35</f>
        <v>2</v>
      </c>
    </row>
    <row r="160" spans="1:4" ht="36">
      <c r="A160" s="108" t="s">
        <v>391</v>
      </c>
      <c r="B160" s="155" t="s">
        <v>390</v>
      </c>
      <c r="C160" s="104"/>
      <c r="D160" s="104">
        <f>'прилож 3'!E93</f>
        <v>53</v>
      </c>
    </row>
    <row r="161" spans="1:4" ht="15.75">
      <c r="A161" s="108"/>
      <c r="B161" s="249" t="s">
        <v>279</v>
      </c>
      <c r="C161" s="114" t="e">
        <f>C162+C163+#REF!+C164</f>
        <v>#REF!</v>
      </c>
      <c r="D161" s="252">
        <f t="shared" ref="D161" si="31">D162+D163+D164</f>
        <v>224</v>
      </c>
    </row>
    <row r="162" spans="1:4" ht="25.5">
      <c r="A162" s="108" t="s">
        <v>280</v>
      </c>
      <c r="B162" s="113" t="s">
        <v>488</v>
      </c>
      <c r="C162" s="104">
        <v>156.1</v>
      </c>
      <c r="D162" s="104">
        <f>'прилож 3'!E47</f>
        <v>100</v>
      </c>
    </row>
    <row r="163" spans="1:4" ht="25.5">
      <c r="A163" s="108" t="s">
        <v>296</v>
      </c>
      <c r="B163" s="81" t="s">
        <v>489</v>
      </c>
      <c r="C163" s="104">
        <v>61</v>
      </c>
      <c r="D163" s="104">
        <f>'прилож 3'!E45</f>
        <v>70</v>
      </c>
    </row>
    <row r="164" spans="1:4" ht="14.25" customHeight="1">
      <c r="A164" s="108" t="s">
        <v>281</v>
      </c>
      <c r="B164" s="113" t="s">
        <v>73</v>
      </c>
      <c r="C164" s="120">
        <v>50</v>
      </c>
      <c r="D164" s="120">
        <f>'прилож 3'!E22</f>
        <v>54</v>
      </c>
    </row>
    <row r="165" spans="1:4">
      <c r="A165" s="108"/>
      <c r="B165" s="243"/>
      <c r="C165" s="17"/>
      <c r="D165" s="17"/>
    </row>
    <row r="166" spans="1:4" ht="15.75">
      <c r="A166" s="185"/>
      <c r="B166" s="195" t="s">
        <v>282</v>
      </c>
      <c r="C166" s="140" t="e">
        <f>C13+C56+C66+C75+C93+C127+C141+C161</f>
        <v>#REF!</v>
      </c>
      <c r="D166" s="242">
        <f>D13+D56+D66+D75+D93+D127+D141+D161</f>
        <v>184853.15</v>
      </c>
    </row>
    <row r="167" spans="1:4" hidden="1">
      <c r="A167" s="186"/>
      <c r="B167" s="109"/>
      <c r="D167">
        <v>174023.3</v>
      </c>
    </row>
    <row r="168" spans="1:4" hidden="1">
      <c r="A168" s="186"/>
      <c r="B168" s="109"/>
      <c r="D168" s="167">
        <f>D167-D166</f>
        <v>-10829.850000000006</v>
      </c>
    </row>
    <row r="169" spans="1:4">
      <c r="A169" s="186"/>
      <c r="B169" s="109"/>
    </row>
  </sheetData>
  <mergeCells count="2">
    <mergeCell ref="A1:B1"/>
    <mergeCell ref="A9:B10"/>
  </mergeCells>
  <phoneticPr fontId="70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2</vt:lpstr>
      <vt:lpstr>прилож 3</vt:lpstr>
      <vt:lpstr>прилож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2023-11-09T11:21:18Z</cp:lastPrinted>
  <dcterms:created xsi:type="dcterms:W3CDTF">2005-01-05T12:26:20Z</dcterms:created>
  <dcterms:modified xsi:type="dcterms:W3CDTF">2024-03-05T13:26:02Z</dcterms:modified>
</cp:coreProperties>
</file>