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7" i="1"/>
  <c r="C52" l="1"/>
  <c r="C69" l="1"/>
  <c r="C41"/>
  <c r="C36"/>
  <c r="C28" l="1"/>
  <c r="C67" l="1"/>
  <c r="C84"/>
  <c r="C47"/>
  <c r="C45" l="1"/>
  <c r="C40" s="1"/>
  <c r="C39" s="1"/>
  <c r="C23" l="1"/>
  <c r="C26"/>
  <c r="C32" l="1"/>
  <c r="C30"/>
  <c r="C20"/>
  <c r="C18"/>
  <c r="C16"/>
  <c r="C15" l="1"/>
  <c r="C92" l="1"/>
  <c r="C94" s="1"/>
</calcChain>
</file>

<file path=xl/comments1.xml><?xml version="1.0" encoding="utf-8"?>
<comments xmlns="http://schemas.openxmlformats.org/spreadsheetml/2006/main">
  <authors>
    <author>Наталья</author>
  </authors>
  <commentList>
    <comment ref="C3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+7200</t>
        </r>
      </text>
    </comment>
    <comment ref="C43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+100</t>
        </r>
      </text>
    </comment>
    <comment ref="C55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-103,6</t>
        </r>
      </text>
    </comment>
    <comment ref="C5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+695</t>
        </r>
      </text>
    </comment>
    <comment ref="C59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+200</t>
        </r>
      </text>
    </comment>
    <comment ref="C70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+36</t>
        </r>
      </text>
    </comment>
    <comment ref="C82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+0,5</t>
        </r>
      </text>
    </comment>
    <comment ref="C86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+2031,1</t>
        </r>
      </text>
    </comment>
    <comment ref="C88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+500</t>
        </r>
      </text>
    </comment>
    <comment ref="C91" authorId="0">
      <text>
        <r>
          <rPr>
            <b/>
            <sz val="9"/>
            <color indexed="81"/>
            <rFont val="Tahoma"/>
            <family val="2"/>
            <charset val="204"/>
          </rPr>
          <t>Наталья:</t>
        </r>
        <r>
          <rPr>
            <sz val="9"/>
            <color indexed="81"/>
            <rFont val="Tahoma"/>
            <family val="2"/>
            <charset val="204"/>
          </rPr>
          <t xml:space="preserve">
+2934,7</t>
        </r>
      </text>
    </comment>
  </commentList>
</comments>
</file>

<file path=xl/sharedStrings.xml><?xml version="1.0" encoding="utf-8"?>
<sst xmlns="http://schemas.openxmlformats.org/spreadsheetml/2006/main" count="174" uniqueCount="172">
  <si>
    <t xml:space="preserve"> ДОХОДЫ</t>
  </si>
  <si>
    <t xml:space="preserve">                         тыс.руб.</t>
  </si>
  <si>
    <t>Код дохода</t>
  </si>
  <si>
    <t>Наименование бюджетной классификации</t>
  </si>
  <si>
    <t xml:space="preserve">1 00 00000 00 0000 000  </t>
  </si>
  <si>
    <t xml:space="preserve"> 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</si>
  <si>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</si>
  <si>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</si>
  <si>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</si>
  <si>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</si>
  <si>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</si>
  <si>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</si>
  <si>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</si>
  <si>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</si>
  <si>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</si>
  <si>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</si>
  <si>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Налог,взимаемый в связи с применением упрощенной системы налогооблажения</t>
  </si>
  <si>
    <t>1 05 04000 02 0000 110</t>
  </si>
  <si>
    <t>Налог,взимаемый в связи  с применением патентной системы налогооблажения</t>
  </si>
  <si>
    <t xml:space="preserve">1 08 00000 00 0000 000   </t>
  </si>
  <si>
    <t>Государственная пошлина</t>
  </si>
  <si>
    <t xml:space="preserve">1 08 03000 01 0000 110 </t>
  </si>
  <si>
    <t>Государственная пошлина по делам, рассматриваемым в судах общей юрисдикции, мировыми судьями</t>
  </si>
  <si>
    <t xml:space="preserve"> 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</si>
  <si>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</si>
  <si>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</si>
  <si>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</si>
  <si>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</si>
  <si>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</si>
  <si>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</si>
  <si>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</si>
  <si>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 xml:space="preserve"> 1 14 00000 00 0000 000</t>
  </si>
  <si>
    <t>Доходы от продажи материальных и нематериальных активов</t>
  </si>
  <si>
    <t xml:space="preserve"> 1 14 02000 00 0000 410</t>
  </si>
  <si>
    <t xml:space="preserve"> 1 14 06000 00 0000 430</t>
  </si>
  <si>
    <t>Доходы от продажи земельных участков, находящихся в государственной и муниципальной собственности</t>
  </si>
  <si>
    <t xml:space="preserve"> 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</si>
  <si>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</si>
  <si>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</si>
  <si>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</si>
  <si>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</si>
  <si>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</si>
  <si>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</si>
  <si>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2 02 10000 00 0000 150</t>
  </si>
  <si>
    <t>Дотации бюджетам бюджетной системы Российской Федерации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</si>
  <si>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</si>
  <si>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</si>
  <si>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</si>
  <si>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</si>
  <si>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Прочие дотации бюджетам муниципальных округов</t>
  </si>
  <si>
    <t>2 02 20000 00 0000 150</t>
  </si>
  <si>
    <t>Субсидии бюджетам бюджетной системы Российской Федерации (межбюджетные субсидии)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</si>
  <si>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</si>
  <si>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</si>
  <si>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2 02 25299 14 0000 150</t>
  </si>
  <si>
    <t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</si>
  <si>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2 02 25304 14 0000 150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</si>
  <si>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</si>
  <si>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2 02 29999 14 0000 150</t>
  </si>
  <si>
    <t>Прочие субсидии бюджетам муниципальных округов</t>
  </si>
  <si>
    <t>2 02 30000 00 0000 150</t>
  </si>
  <si>
    <t>Субвенции бюджетам бюджетной системы Российской Федерации</t>
  </si>
  <si>
    <t>2 02 30021 14 0000 150</t>
  </si>
  <si>
    <t>Субвенции бюджетам муниципальных округов на ежемесячное денежное вознаграждение за классное руководство</t>
  </si>
  <si>
    <t>2 02 30024 14 0000 150</t>
  </si>
  <si>
    <t xml:space="preserve">    Субвенции бюджетам муниципальных округов на выполнение передаваемых полномочий субъектов Российской Федерации, из них: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</si>
  <si>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</si>
  <si>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</si>
  <si>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</si>
  <si>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</si>
  <si>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</si>
  <si>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</si>
  <si>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</si>
  <si>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</si>
  <si>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</si>
  <si>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 xml:space="preserve">2 02 45303 14 0000 150 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</si>
  <si>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</si>
  <si>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2 02 49999 14 0000 150</t>
  </si>
  <si>
    <t>Прочие межбюджетные трансферты, передаваемые бюджетам муниципальных округов</t>
  </si>
  <si>
    <t xml:space="preserve"> </t>
  </si>
  <si>
    <t>ВСЕГО  ДОХОДОВ</t>
  </si>
  <si>
    <t>2024 год</t>
  </si>
  <si>
    <t>проверка</t>
  </si>
  <si>
    <t>разница</t>
  </si>
  <si>
    <t>Налог на имущество физических лиц</t>
  </si>
  <si>
    <t>1 06 06000 00 0000 110</t>
  </si>
  <si>
    <t>Земельный налог</t>
  </si>
  <si>
    <t>1 06 01000 00 0000 110</t>
  </si>
  <si>
    <t>Субсидии на реализацию мероприятий в рамках основного мероприятия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</si>
  <si>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>Субсидии на реализацию мероприятий в рамказ основного мероприятия "Развитие и совершенствование института добровольных народных дружин"</t>
  </si>
  <si>
    <t>Субсидии на ликвидацию очагов сорного растения борщевик Сосновского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</si>
  <si>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</si>
  <si>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>2 02 29999 14 9087 150</t>
  </si>
  <si>
    <t>2 02 29999 14 9096 150</t>
  </si>
  <si>
    <t>2 02 29999 14 9144 150</t>
  </si>
  <si>
    <t>2 02 29999 14 9198 150</t>
  </si>
  <si>
    <t>2 02 20216 14 0000 150</t>
  </si>
  <si>
    <t>2 02 29999 14 9106 150</t>
  </si>
  <si>
    <t>2 02 29999 14 9156 150</t>
  </si>
  <si>
    <t>Субсидии на осуществление мероприятий по организации питания в муниципальных общеобразовательных учреждениях</t>
  </si>
  <si>
    <t>Субсидии местным бюджетам на установку знаков туристской навигации</t>
  </si>
  <si>
    <t>2 02 20077 14 9294 150</t>
  </si>
  <si>
    <t>2 02 25555 14 0000 150</t>
  </si>
  <si>
    <t>2 02 29999 14 9149 150</t>
  </si>
  <si>
    <t>2 02 29999 14 9296 150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</si>
  <si>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</si>
  <si>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Иные межбюджетные трансферты на воспитание и обучение детей-инвалидов в муниципальных дошкольных образовательных учреждениях </t>
  </si>
  <si>
    <t>2 02 49999 14 9271 150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</si>
  <si>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</si>
  <si>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</si>
  <si>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</si>
  <si>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года»</t>
  </si>
  <si>
    <t>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</si>
  <si>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</si>
  <si>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</si>
  <si>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Субвенции, предоставляемые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</si>
  <si>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Субвенции на осуществление государственных полномочий по выплате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</si>
  <si>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2 02 19999 14 0000 150</t>
  </si>
  <si>
    <t>2 02 30024 14 9111 150</t>
  </si>
  <si>
    <t>2 02 30024 14 9113 150</t>
  </si>
  <si>
    <t>2 02 30024 14 9115 150</t>
  </si>
  <si>
    <t>2 02 30024 14 9118 150</t>
  </si>
  <si>
    <t>2 02 30024 14 9288 150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</si>
  <si>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</si>
  <si>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реализацию программ формирования современной городской среды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</si>
  <si>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округа</t>
  </si>
  <si>
    <t>2 02 30024 14 9152 150</t>
  </si>
  <si>
    <t>2 02 30024 14 9161 150</t>
  </si>
  <si>
    <t>2 02 30024 14 9209 150</t>
  </si>
  <si>
    <t>2 02 30024 14 9280 150</t>
  </si>
  <si>
    <t>Налоги на имущество</t>
  </si>
  <si>
    <t xml:space="preserve">2 02 45179 14 0000 150 </t>
  </si>
  <si>
    <t xml:space="preserve">  Приложение 1</t>
  </si>
  <si>
    <t>к решению Собрания депутатов Красногородского муниципального округа от            №</t>
  </si>
  <si>
    <r>
      <t>"</t>
    </r>
    <r>
      <rPr>
        <b/>
        <sz val="10"/>
        <rFont val="Arial Cyr"/>
        <charset val="204"/>
      </rPr>
      <t>Приложение 2</t>
    </r>
    <r>
      <rPr>
        <sz val="10"/>
        <rFont val="Arial Cyr"/>
        <family val="2"/>
        <charset val="204"/>
      </rPr>
      <t xml:space="preserve"> к решению Собрания депутатов Красногородского муниципального округа</t>
    </r>
  </si>
  <si>
    <t xml:space="preserve">от 28.12.2023г. №51  "Об утверждении бюджета Красногородского муниципального округа </t>
  </si>
  <si>
    <t>на 2024 год и на плановый период 2025 и 2026 годов"</t>
  </si>
  <si>
    <t xml:space="preserve">"О внесении изменений в решение Собрания депутатов Красногородского муниципального </t>
  </si>
  <si>
    <t xml:space="preserve">округа от 28.12.2023г. №51 "Об утверждении бюджета Красногородского муниципального  </t>
  </si>
  <si>
    <t>Субсидии на софинансирование мероприятий по разработке  проектно-сметной документации на рекультивацию объекта размещения отходов, не включенных в Государственный реестр объектов размещения отходов</t>
  </si>
  <si>
    <t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</si>
  <si>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Субсидии местным бюджетам на реализацию инициативных проектов</t>
  </si>
  <si>
    <t>2 02 29999 14 9251 150</t>
  </si>
  <si>
    <t>1 17 15000 00 0000 150</t>
  </si>
  <si>
    <t>Инициативные платежи</t>
  </si>
  <si>
    <t>2 02 00000 00 0000 000</t>
  </si>
  <si>
    <t xml:space="preserve">Безвозмездные поступления от других бюджетов бюджетной системы Российской Федерации </t>
  </si>
  <si>
    <t xml:space="preserve"> округа на 2024 год и на плановый период 2025 и 2026 годов" (в редакции решения</t>
  </si>
  <si>
    <t>2 02 29999 14 9297 150</t>
  </si>
  <si>
    <t>Субсидии муниципальным образованиям на приобретение дорожной техники</t>
  </si>
  <si>
    <t>2 02 29999 14 9306 150</t>
  </si>
  <si>
    <t>Субсидии на строительство, реконструкцию, капитальный ремонт и техническое переворужение объектов коммунальной инфраструктуры</t>
  </si>
  <si>
    <t>2 02 30024 14 9119 150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</si>
  <si>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</si>
  <si>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2 02 49999 14 9275 150</t>
  </si>
  <si>
    <t xml:space="preserve">Иные межбюджетные трансферты на реализацию мероприятий в рамках комплекса процессных мероприятий "Активная политика занятости населения и социальная поддержка безработных граждан" </t>
  </si>
  <si>
    <t>2 02 29999 14 9192 150</t>
  </si>
  <si>
    <t>Субсидии на развитие территориального общественного самоуправления и поддержку проектов  местных инициатив</t>
  </si>
  <si>
    <t>2 02 29999 14 9310 150</t>
  </si>
  <si>
    <t>Субсидии из областного бюджета местным бюджетам муниципальных образований Псковской области на софинансирование капитального ремонта и изготовление проектно-сметной документации на капитальный ремонт объектов муниципальной собственности</t>
  </si>
  <si>
    <t>Собрания депутатов Красногородского муниципального округа от 12.03.2024 №55, от 09.04.2024 №69,</t>
  </si>
  <si>
    <t>от 30.05.2024 №86)</t>
  </si>
  <si>
    <t>2 02 29999 14 9262 150</t>
  </si>
  <si>
    <t>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</t>
  </si>
  <si>
    <t>2 02 49999 14 9253 150</t>
  </si>
  <si>
    <t>Иные межбюджетные трансферты из областного бюджета местным бюджетам муниципальных районов, муниципальных округов и городских округов на поощрение муниципальных управленческих команд за достижение показателей деятельности исполнительных органов Псковской области</t>
  </si>
  <si>
    <t>2 02 49999 14 9304 150</t>
  </si>
  <si>
    <t xml:space="preserve">Иные межбюджетные трансферты местным бюджетам из областного бюджета на 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</si>
  <si>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>1 06 00000 00 0000 000</t>
  </si>
  <si>
    <t>Налоговые и неналоговые доходы</t>
  </si>
  <si>
    <t>Доходы от реализации имущества, находящегося в собственности Российской Федерации (за исключением движимого имущества федеральных бюджетных и автономных учреждений, а также имущества федеральных государственных унитарных предприятий, в том числе казенных), в части реализации основных средств по указанному имуществу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</si>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</sst>
</file>

<file path=xl/styles.xml><?xml version="1.0" encoding="utf-8"?>
<styleSheet xmlns="http://schemas.openxmlformats.org/spreadsheetml/2006/main">
  <numFmts count="1">
    <numFmt numFmtId="164" formatCode="0.0"/>
  </numFmts>
  <fonts count="38">
    <font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b/>
      <sz val="10"/>
      <name val="Arial Cyr"/>
      <charset val="204"/>
    </font>
    <font>
      <b/>
      <sz val="11"/>
      <name val="Arial Cyr"/>
      <charset val="204"/>
    </font>
    <font>
      <sz val="9"/>
      <color rgb="FF22272F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i/>
      <sz val="9"/>
      <name val="Arial Cyr"/>
      <charset val="204"/>
    </font>
    <font>
      <i/>
      <sz val="11"/>
      <color theme="1"/>
      <name val="Calibri"/>
      <family val="2"/>
      <charset val="204"/>
      <scheme val="minor"/>
    </font>
    <font>
      <b/>
      <sz val="9"/>
      <color rgb="FF22272F"/>
      <name val="Arial"/>
      <family val="2"/>
      <charset val="204"/>
    </font>
    <font>
      <b/>
      <sz val="9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9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9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0" xfId="0" applyFont="1"/>
    <xf numFmtId="0" fontId="3" fillId="0" borderId="0" xfId="0" applyFont="1"/>
    <xf numFmtId="0" fontId="6" fillId="2" borderId="4" xfId="0" applyFont="1" applyFill="1" applyBorder="1"/>
    <xf numFmtId="0" fontId="5" fillId="2" borderId="4" xfId="0" applyFont="1" applyFill="1" applyBorder="1"/>
    <xf numFmtId="0" fontId="5" fillId="3" borderId="4" xfId="0" applyFont="1" applyFill="1" applyBorder="1"/>
    <xf numFmtId="0" fontId="9" fillId="2" borderId="4" xfId="0" applyFont="1" applyFill="1" applyBorder="1"/>
    <xf numFmtId="0" fontId="16" fillId="4" borderId="4" xfId="0" applyFont="1" applyFill="1" applyBorder="1"/>
    <xf numFmtId="0" fontId="16" fillId="5" borderId="4" xfId="0" applyFont="1" applyFill="1" applyBorder="1"/>
    <xf numFmtId="0" fontId="18" fillId="0" borderId="0" xfId="0" applyFont="1" applyAlignment="1">
      <alignment wrapText="1"/>
    </xf>
    <xf numFmtId="0" fontId="6" fillId="6" borderId="4" xfId="0" applyFont="1" applyFill="1" applyBorder="1"/>
    <xf numFmtId="0" fontId="13" fillId="0" borderId="4" xfId="0" applyFont="1" applyFill="1" applyBorder="1"/>
    <xf numFmtId="0" fontId="16" fillId="7" borderId="4" xfId="0" applyFont="1" applyFill="1" applyBorder="1"/>
    <xf numFmtId="0" fontId="6" fillId="9" borderId="6" xfId="0" applyFont="1" applyFill="1" applyBorder="1"/>
    <xf numFmtId="0" fontId="5" fillId="0" borderId="0" xfId="0" applyFont="1"/>
    <xf numFmtId="0" fontId="7" fillId="0" borderId="0" xfId="0" applyFont="1"/>
    <xf numFmtId="0" fontId="10" fillId="0" borderId="0" xfId="0" applyFont="1" applyFill="1" applyBorder="1" applyAlignment="1">
      <alignment horizontal="justify" vertical="top" wrapText="1"/>
    </xf>
    <xf numFmtId="0" fontId="1" fillId="2" borderId="6" xfId="0" applyFont="1" applyFill="1" applyBorder="1"/>
    <xf numFmtId="0" fontId="8" fillId="2" borderId="6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0" fontId="10" fillId="0" borderId="6" xfId="0" applyFont="1" applyBorder="1" applyAlignment="1">
      <alignment wrapText="1"/>
    </xf>
    <xf numFmtId="0" fontId="11" fillId="0" borderId="6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4" fillId="2" borderId="6" xfId="0" applyFont="1" applyFill="1" applyBorder="1"/>
    <xf numFmtId="0" fontId="13" fillId="2" borderId="6" xfId="0" applyFont="1" applyFill="1" applyBorder="1" applyAlignment="1">
      <alignment wrapText="1"/>
    </xf>
    <xf numFmtId="0" fontId="9" fillId="2" borderId="6" xfId="0" applyFont="1" applyFill="1" applyBorder="1"/>
    <xf numFmtId="0" fontId="5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4" fillId="0" borderId="6" xfId="0" applyFont="1" applyBorder="1" applyAlignment="1">
      <alignment wrapText="1"/>
    </xf>
    <xf numFmtId="0" fontId="17" fillId="4" borderId="6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9" fillId="6" borderId="6" xfId="0" applyFont="1" applyFill="1" applyBorder="1" applyAlignment="1">
      <alignment wrapText="1"/>
    </xf>
    <xf numFmtId="0" fontId="9" fillId="7" borderId="6" xfId="0" applyFont="1" applyFill="1" applyBorder="1" applyAlignment="1">
      <alignment wrapText="1"/>
    </xf>
    <xf numFmtId="0" fontId="19" fillId="9" borderId="6" xfId="0" applyFont="1" applyFill="1" applyBorder="1" applyAlignment="1">
      <alignment wrapText="1"/>
    </xf>
    <xf numFmtId="0" fontId="10" fillId="0" borderId="6" xfId="0" applyFont="1" applyFill="1" applyBorder="1" applyAlignment="1">
      <alignment horizontal="justify" vertical="top" wrapText="1"/>
    </xf>
    <xf numFmtId="0" fontId="1" fillId="2" borderId="6" xfId="0" applyFont="1" applyFill="1" applyBorder="1" applyAlignment="1">
      <alignment horizontal="center"/>
    </xf>
    <xf numFmtId="0" fontId="0" fillId="0" borderId="4" xfId="0" applyBorder="1"/>
    <xf numFmtId="0" fontId="21" fillId="0" borderId="4" xfId="0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3" borderId="4" xfId="0" applyFont="1" applyFill="1" applyBorder="1"/>
    <xf numFmtId="0" fontId="13" fillId="3" borderId="4" xfId="0" applyFont="1" applyFill="1" applyBorder="1"/>
    <xf numFmtId="0" fontId="0" fillId="0" borderId="4" xfId="0" applyFont="1" applyBorder="1"/>
    <xf numFmtId="0" fontId="24" fillId="0" borderId="4" xfId="0" applyFont="1" applyFill="1" applyBorder="1"/>
    <xf numFmtId="0" fontId="25" fillId="0" borderId="4" xfId="0" applyFont="1" applyBorder="1"/>
    <xf numFmtId="0" fontId="27" fillId="0" borderId="4" xfId="0" applyFont="1" applyBorder="1"/>
    <xf numFmtId="0" fontId="29" fillId="0" borderId="4" xfId="0" applyFont="1" applyBorder="1" applyAlignment="1">
      <alignment wrapText="1"/>
    </xf>
    <xf numFmtId="0" fontId="30" fillId="0" borderId="4" xfId="0" applyFont="1" applyBorder="1"/>
    <xf numFmtId="0" fontId="6" fillId="0" borderId="4" xfId="0" applyFont="1" applyFill="1" applyBorder="1"/>
    <xf numFmtId="0" fontId="28" fillId="0" borderId="10" xfId="0" applyFont="1" applyFill="1" applyBorder="1" applyAlignment="1">
      <alignment vertical="top" wrapText="1"/>
    </xf>
    <xf numFmtId="2" fontId="28" fillId="0" borderId="0" xfId="0" applyNumberFormat="1" applyFont="1" applyAlignment="1">
      <alignment wrapText="1"/>
    </xf>
    <xf numFmtId="0" fontId="28" fillId="0" borderId="4" xfId="0" applyFont="1" applyFill="1" applyBorder="1" applyAlignment="1">
      <alignment vertical="top" wrapText="1"/>
    </xf>
    <xf numFmtId="0" fontId="0" fillId="0" borderId="11" xfId="0" applyFill="1" applyBorder="1"/>
    <xf numFmtId="0" fontId="21" fillId="10" borderId="4" xfId="0" applyFont="1" applyFill="1" applyBorder="1"/>
    <xf numFmtId="0" fontId="21" fillId="12" borderId="4" xfId="0" applyFont="1" applyFill="1" applyBorder="1"/>
    <xf numFmtId="164" fontId="0" fillId="0" borderId="0" xfId="0" applyNumberFormat="1"/>
    <xf numFmtId="164" fontId="22" fillId="0" borderId="4" xfId="0" applyNumberFormat="1" applyFont="1" applyBorder="1"/>
    <xf numFmtId="0" fontId="31" fillId="0" borderId="4" xfId="0" applyFont="1" applyFill="1" applyBorder="1"/>
    <xf numFmtId="0" fontId="29" fillId="0" borderId="7" xfId="0" applyFont="1" applyFill="1" applyBorder="1" applyAlignment="1">
      <alignment vertical="top" wrapText="1"/>
    </xf>
    <xf numFmtId="0" fontId="31" fillId="0" borderId="3" xfId="0" applyFont="1" applyFill="1" applyBorder="1"/>
    <xf numFmtId="0" fontId="29" fillId="0" borderId="8" xfId="0" applyFont="1" applyFill="1" applyBorder="1" applyAlignment="1">
      <alignment vertical="top" wrapText="1"/>
    </xf>
    <xf numFmtId="0" fontId="31" fillId="0" borderId="2" xfId="0" applyFont="1" applyFill="1" applyBorder="1"/>
    <xf numFmtId="0" fontId="29" fillId="0" borderId="4" xfId="0" applyFont="1" applyFill="1" applyBorder="1" applyAlignment="1">
      <alignment vertical="top" wrapText="1"/>
    </xf>
    <xf numFmtId="0" fontId="27" fillId="3" borderId="9" xfId="0" applyFont="1" applyFill="1" applyBorder="1" applyAlignment="1">
      <alignment wrapText="1"/>
    </xf>
    <xf numFmtId="0" fontId="26" fillId="0" borderId="0" xfId="0" applyFont="1" applyAlignment="1">
      <alignment wrapText="1"/>
    </xf>
    <xf numFmtId="0" fontId="32" fillId="0" borderId="4" xfId="0" applyFont="1" applyBorder="1"/>
    <xf numFmtId="0" fontId="27" fillId="0" borderId="6" xfId="0" applyFont="1" applyBorder="1" applyAlignment="1">
      <alignment wrapText="1"/>
    </xf>
    <xf numFmtId="0" fontId="27" fillId="0" borderId="6" xfId="0" applyFont="1" applyFill="1" applyBorder="1" applyAlignment="1">
      <alignment vertical="top" wrapText="1"/>
    </xf>
    <xf numFmtId="0" fontId="27" fillId="0" borderId="4" xfId="0" applyFont="1" applyBorder="1" applyAlignment="1">
      <alignment wrapText="1"/>
    </xf>
    <xf numFmtId="0" fontId="34" fillId="0" borderId="6" xfId="0" applyFont="1" applyFill="1" applyBorder="1" applyAlignment="1">
      <alignment horizontal="justify" vertical="center" wrapText="1"/>
    </xf>
    <xf numFmtId="0" fontId="8" fillId="0" borderId="4" xfId="0" applyFont="1" applyFill="1" applyBorder="1"/>
    <xf numFmtId="0" fontId="1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wrapText="1"/>
    </xf>
    <xf numFmtId="0" fontId="11" fillId="0" borderId="6" xfId="0" applyFont="1" applyFill="1" applyBorder="1" applyAlignment="1">
      <alignment vertical="top" wrapText="1"/>
    </xf>
    <xf numFmtId="0" fontId="27" fillId="8" borderId="6" xfId="0" applyFont="1" applyFill="1" applyBorder="1" applyAlignment="1">
      <alignment vertical="top" wrapText="1"/>
    </xf>
    <xf numFmtId="0" fontId="6" fillId="0" borderId="3" xfId="0" applyFont="1" applyFill="1" applyBorder="1"/>
    <xf numFmtId="0" fontId="27" fillId="0" borderId="5" xfId="0" applyFont="1" applyFill="1" applyBorder="1" applyAlignment="1">
      <alignment vertical="top" wrapText="1"/>
    </xf>
    <xf numFmtId="164" fontId="21" fillId="0" borderId="4" xfId="0" applyNumberFormat="1" applyFont="1" applyBorder="1"/>
    <xf numFmtId="164" fontId="21" fillId="11" borderId="4" xfId="0" applyNumberFormat="1" applyFont="1" applyFill="1" applyBorder="1"/>
    <xf numFmtId="0" fontId="17" fillId="0" borderId="0" xfId="0" applyFont="1"/>
    <xf numFmtId="0" fontId="29" fillId="0" borderId="6" xfId="0" applyFont="1" applyBorder="1"/>
    <xf numFmtId="0" fontId="29" fillId="0" borderId="12" xfId="0" applyFont="1" applyBorder="1"/>
    <xf numFmtId="0" fontId="29" fillId="0" borderId="13" xfId="0" applyFont="1" applyFill="1" applyBorder="1" applyAlignment="1">
      <alignment vertical="top" wrapText="1"/>
    </xf>
    <xf numFmtId="0" fontId="10" fillId="0" borderId="4" xfId="0" applyFont="1" applyBorder="1" applyAlignment="1">
      <alignment wrapText="1"/>
    </xf>
    <xf numFmtId="0" fontId="33" fillId="0" borderId="4" xfId="0" applyFont="1" applyBorder="1" applyAlignment="1">
      <alignment vertical="top" wrapText="1"/>
    </xf>
    <xf numFmtId="0" fontId="16" fillId="13" borderId="4" xfId="0" applyFont="1" applyFill="1" applyBorder="1"/>
    <xf numFmtId="0" fontId="17" fillId="13" borderId="6" xfId="0" applyFont="1" applyFill="1" applyBorder="1" applyAlignment="1">
      <alignment wrapText="1"/>
    </xf>
    <xf numFmtId="0" fontId="21" fillId="14" borderId="4" xfId="0" applyFont="1" applyFill="1" applyBorder="1"/>
    <xf numFmtId="164" fontId="21" fillId="15" borderId="4" xfId="0" applyNumberFormat="1" applyFont="1" applyFill="1" applyBorder="1"/>
    <xf numFmtId="164" fontId="21" fillId="16" borderId="4" xfId="0" applyNumberFormat="1" applyFont="1" applyFill="1" applyBorder="1"/>
    <xf numFmtId="0" fontId="28" fillId="0" borderId="6" xfId="0" applyFont="1" applyBorder="1" applyAlignment="1">
      <alignment wrapText="1"/>
    </xf>
    <xf numFmtId="0" fontId="10" fillId="0" borderId="4" xfId="0" applyFont="1" applyFill="1" applyBorder="1" applyAlignment="1">
      <alignment horizontal="justify" vertical="top" wrapText="1"/>
    </xf>
    <xf numFmtId="0" fontId="37" fillId="0" borderId="4" xfId="0" applyFont="1" applyBorder="1"/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49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0" fontId="16" fillId="2" borderId="6" xfId="0" applyFont="1" applyFill="1" applyBorder="1" applyAlignment="1">
      <alignment wrapText="1"/>
    </xf>
    <xf numFmtId="0" fontId="15" fillId="0" borderId="4" xfId="0" applyFont="1" applyBorder="1" applyAlignment="1">
      <alignment horizontal="left" wrapText="1"/>
    </xf>
    <xf numFmtId="0" fontId="20" fillId="0" borderId="4" xfId="0" applyFont="1" applyBorder="1" applyAlignment="1">
      <alignment wrapText="1"/>
    </xf>
    <xf numFmtId="0" fontId="3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33"/>
      <color rgb="FF66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95"/>
  <sheetViews>
    <sheetView tabSelected="1" topLeftCell="A76" workbookViewId="0">
      <selection activeCell="B81" sqref="B81"/>
    </sheetView>
  </sheetViews>
  <sheetFormatPr defaultRowHeight="15"/>
  <cols>
    <col min="1" max="1" width="20.42578125" style="14" customWidth="1"/>
    <col min="2" max="2" width="65.7109375" style="15" customWidth="1"/>
    <col min="3" max="3" width="11.7109375" customWidth="1"/>
  </cols>
  <sheetData>
    <row r="1" spans="1:3" ht="22.5" customHeight="1">
      <c r="A1" s="95" t="s">
        <v>132</v>
      </c>
      <c r="B1" s="95"/>
    </row>
    <row r="2" spans="1:3">
      <c r="A2" s="79" t="s">
        <v>79</v>
      </c>
      <c r="B2" s="2" t="s">
        <v>133</v>
      </c>
    </row>
    <row r="3" spans="1:3">
      <c r="A3" s="79"/>
      <c r="B3" s="2" t="s">
        <v>137</v>
      </c>
    </row>
    <row r="4" spans="1:3">
      <c r="A4" s="1"/>
      <c r="B4" s="2" t="s">
        <v>138</v>
      </c>
    </row>
    <row r="5" spans="1:3">
      <c r="A5" s="1"/>
      <c r="B5" s="2" t="s">
        <v>147</v>
      </c>
    </row>
    <row r="6" spans="1:3">
      <c r="A6" s="1"/>
      <c r="B6" s="2" t="s">
        <v>160</v>
      </c>
    </row>
    <row r="7" spans="1:3">
      <c r="A7" s="1"/>
      <c r="B7" s="2" t="s">
        <v>161</v>
      </c>
    </row>
    <row r="8" spans="1:3">
      <c r="A8" s="1"/>
      <c r="B8" s="2" t="s">
        <v>134</v>
      </c>
    </row>
    <row r="9" spans="1:3">
      <c r="A9" s="1"/>
      <c r="B9" s="2" t="s">
        <v>135</v>
      </c>
    </row>
    <row r="10" spans="1:3">
      <c r="A10" s="1"/>
      <c r="B10" s="2" t="s">
        <v>136</v>
      </c>
    </row>
    <row r="11" spans="1:3">
      <c r="A11" s="96" t="s">
        <v>0</v>
      </c>
      <c r="B11" s="96"/>
    </row>
    <row r="12" spans="1:3">
      <c r="A12" s="97" t="s">
        <v>1</v>
      </c>
      <c r="B12" s="97"/>
    </row>
    <row r="13" spans="1:3" ht="15" customHeight="1">
      <c r="A13" s="93" t="s">
        <v>2</v>
      </c>
      <c r="B13" s="93" t="s">
        <v>3</v>
      </c>
      <c r="C13" s="93" t="s">
        <v>81</v>
      </c>
    </row>
    <row r="14" spans="1:3" ht="15" customHeight="1">
      <c r="A14" s="94"/>
      <c r="B14" s="94"/>
      <c r="C14" s="94"/>
    </row>
    <row r="15" spans="1:3" ht="15.75">
      <c r="A15" s="3" t="s">
        <v>4</v>
      </c>
      <c r="B15" s="17" t="s">
        <v>169</v>
      </c>
      <c r="C15" s="37">
        <f>C16+C18+C20+C23+C26+C28+C30+C32+C35+C36</f>
        <v>64947</v>
      </c>
    </row>
    <row r="16" spans="1:3">
      <c r="A16" s="3" t="s">
        <v>5</v>
      </c>
      <c r="B16" s="18" t="s">
        <v>6</v>
      </c>
      <c r="C16" s="37">
        <f>C17</f>
        <v>34377</v>
      </c>
    </row>
    <row r="17" spans="1:3">
      <c r="A17" s="4" t="s">
        <v>7</v>
      </c>
      <c r="B17" s="20" t="s">
        <v>8</v>
      </c>
      <c r="C17" s="36">
        <v>34377</v>
      </c>
    </row>
    <row r="18" spans="1:3" ht="25.5">
      <c r="A18" s="3" t="s">
        <v>9</v>
      </c>
      <c r="B18" s="21" t="s">
        <v>10</v>
      </c>
      <c r="C18" s="37">
        <f>C19</f>
        <v>13382</v>
      </c>
    </row>
    <row r="19" spans="1:3" ht="25.5">
      <c r="A19" s="4" t="s">
        <v>11</v>
      </c>
      <c r="B19" s="22" t="s">
        <v>12</v>
      </c>
      <c r="C19" s="36">
        <v>13382</v>
      </c>
    </row>
    <row r="20" spans="1:3">
      <c r="A20" s="3" t="s">
        <v>13</v>
      </c>
      <c r="B20" s="23" t="s">
        <v>14</v>
      </c>
      <c r="C20" s="37">
        <f>C21+C22</f>
        <v>1605</v>
      </c>
    </row>
    <row r="21" spans="1:3" ht="24.75">
      <c r="A21" s="5" t="s">
        <v>15</v>
      </c>
      <c r="B21" s="24" t="s">
        <v>16</v>
      </c>
      <c r="C21" s="36">
        <v>1313</v>
      </c>
    </row>
    <row r="22" spans="1:3" ht="24.75">
      <c r="A22" s="5" t="s">
        <v>17</v>
      </c>
      <c r="B22" s="24" t="s">
        <v>18</v>
      </c>
      <c r="C22" s="36">
        <v>292</v>
      </c>
    </row>
    <row r="23" spans="1:3">
      <c r="A23" s="40" t="s">
        <v>168</v>
      </c>
      <c r="B23" s="98" t="s">
        <v>130</v>
      </c>
      <c r="C23" s="37">
        <f>C24+C25</f>
        <v>4450</v>
      </c>
    </row>
    <row r="24" spans="1:3">
      <c r="A24" s="41" t="s">
        <v>87</v>
      </c>
      <c r="B24" s="24" t="s">
        <v>84</v>
      </c>
      <c r="C24" s="42">
        <v>880</v>
      </c>
    </row>
    <row r="25" spans="1:3">
      <c r="A25" s="41" t="s">
        <v>85</v>
      </c>
      <c r="B25" s="24" t="s">
        <v>86</v>
      </c>
      <c r="C25" s="36">
        <v>3570</v>
      </c>
    </row>
    <row r="26" spans="1:3">
      <c r="A26" s="3" t="s">
        <v>19</v>
      </c>
      <c r="B26" s="25" t="s">
        <v>20</v>
      </c>
      <c r="C26" s="37">
        <f>C27</f>
        <v>425</v>
      </c>
    </row>
    <row r="27" spans="1:3" ht="24.75">
      <c r="A27" s="4" t="s">
        <v>21</v>
      </c>
      <c r="B27" s="26" t="s">
        <v>22</v>
      </c>
      <c r="C27" s="36">
        <v>425</v>
      </c>
    </row>
    <row r="28" spans="1:3" ht="26.25">
      <c r="A28" s="3" t="s">
        <v>23</v>
      </c>
      <c r="B28" s="19" t="s">
        <v>24</v>
      </c>
      <c r="C28" s="37">
        <f>C29</f>
        <v>1085</v>
      </c>
    </row>
    <row r="29" spans="1:3" ht="60.75">
      <c r="A29" s="4" t="s">
        <v>25</v>
      </c>
      <c r="B29" s="27" t="s">
        <v>26</v>
      </c>
      <c r="C29" s="36">
        <v>1085</v>
      </c>
    </row>
    <row r="30" spans="1:3">
      <c r="A30" s="3" t="s">
        <v>27</v>
      </c>
      <c r="B30" s="19" t="s">
        <v>28</v>
      </c>
      <c r="C30" s="37">
        <f>C31</f>
        <v>175</v>
      </c>
    </row>
    <row r="31" spans="1:3">
      <c r="A31" s="4" t="s">
        <v>29</v>
      </c>
      <c r="B31" s="26" t="s">
        <v>30</v>
      </c>
      <c r="C31" s="36">
        <v>175</v>
      </c>
    </row>
    <row r="32" spans="1:3" ht="14.25" customHeight="1">
      <c r="A32" s="3" t="s">
        <v>31</v>
      </c>
      <c r="B32" s="28" t="s">
        <v>32</v>
      </c>
      <c r="C32" s="37">
        <f>C33+C34</f>
        <v>9275</v>
      </c>
    </row>
    <row r="33" spans="1:3" ht="62.25" customHeight="1">
      <c r="A33" s="4" t="s">
        <v>33</v>
      </c>
      <c r="B33" s="100" t="s">
        <v>170</v>
      </c>
      <c r="C33" s="36">
        <v>9160</v>
      </c>
    </row>
    <row r="34" spans="1:3" ht="24.75">
      <c r="A34" s="4" t="s">
        <v>34</v>
      </c>
      <c r="B34" s="99" t="s">
        <v>35</v>
      </c>
      <c r="C34" s="36">
        <v>115</v>
      </c>
    </row>
    <row r="35" spans="1:3">
      <c r="A35" s="3" t="s">
        <v>36</v>
      </c>
      <c r="B35" s="25" t="s">
        <v>37</v>
      </c>
      <c r="C35" s="37">
        <v>86</v>
      </c>
    </row>
    <row r="36" spans="1:3">
      <c r="A36" s="3" t="s">
        <v>38</v>
      </c>
      <c r="B36" s="19" t="s">
        <v>39</v>
      </c>
      <c r="C36" s="37">
        <f>C37+C38</f>
        <v>87</v>
      </c>
    </row>
    <row r="37" spans="1:3">
      <c r="A37" s="4" t="s">
        <v>40</v>
      </c>
      <c r="B37" s="26" t="s">
        <v>39</v>
      </c>
      <c r="C37" s="36">
        <v>10</v>
      </c>
    </row>
    <row r="38" spans="1:3">
      <c r="A38" s="4" t="s">
        <v>143</v>
      </c>
      <c r="B38" s="26" t="s">
        <v>144</v>
      </c>
      <c r="C38" s="36">
        <v>77</v>
      </c>
    </row>
    <row r="39" spans="1:3" ht="24.75" customHeight="1">
      <c r="A39" s="7" t="s">
        <v>41</v>
      </c>
      <c r="B39" s="29" t="s">
        <v>42</v>
      </c>
      <c r="C39" s="89">
        <f>C40</f>
        <v>161861</v>
      </c>
    </row>
    <row r="40" spans="1:3" ht="27.75" customHeight="1">
      <c r="A40" s="85" t="s">
        <v>145</v>
      </c>
      <c r="B40" s="86" t="s">
        <v>146</v>
      </c>
      <c r="C40" s="88">
        <f>C41+C45+C67+C84</f>
        <v>161861</v>
      </c>
    </row>
    <row r="41" spans="1:3">
      <c r="A41" s="8" t="s">
        <v>43</v>
      </c>
      <c r="B41" s="30" t="s">
        <v>44</v>
      </c>
      <c r="C41" s="87">
        <f>C42+C43+C44</f>
        <v>57935</v>
      </c>
    </row>
    <row r="42" spans="1:3" ht="31.5" customHeight="1">
      <c r="A42" s="4" t="s">
        <v>45</v>
      </c>
      <c r="B42" s="26" t="s">
        <v>46</v>
      </c>
      <c r="C42" s="36">
        <v>43178</v>
      </c>
    </row>
    <row r="43" spans="1:3" ht="25.5" customHeight="1">
      <c r="A43" s="4" t="s">
        <v>47</v>
      </c>
      <c r="B43" s="9" t="s">
        <v>48</v>
      </c>
      <c r="C43" s="36">
        <v>14757</v>
      </c>
    </row>
    <row r="44" spans="1:3" ht="25.5" hidden="1" customHeight="1">
      <c r="A44" s="4" t="s">
        <v>117</v>
      </c>
      <c r="B44" s="26" t="s">
        <v>49</v>
      </c>
      <c r="C44" s="36">
        <v>0</v>
      </c>
    </row>
    <row r="45" spans="1:3" ht="26.25">
      <c r="A45" s="10" t="s">
        <v>50</v>
      </c>
      <c r="B45" s="31" t="s">
        <v>51</v>
      </c>
      <c r="C45" s="53">
        <f>SUM(C46:C47)+SUM(C49:C52)</f>
        <v>40506.6</v>
      </c>
    </row>
    <row r="46" spans="1:3" ht="60.75">
      <c r="A46" s="63" t="s">
        <v>96</v>
      </c>
      <c r="B46" s="64" t="s">
        <v>123</v>
      </c>
      <c r="C46" s="65">
        <v>5926</v>
      </c>
    </row>
    <row r="47" spans="1:3" ht="29.25" customHeight="1">
      <c r="A47" s="48" t="s">
        <v>52</v>
      </c>
      <c r="B47" s="66" t="s">
        <v>53</v>
      </c>
      <c r="C47" s="65">
        <f>C48</f>
        <v>7374</v>
      </c>
    </row>
    <row r="48" spans="1:3" ht="39" customHeight="1">
      <c r="A48" s="43" t="s">
        <v>101</v>
      </c>
      <c r="B48" s="83" t="s">
        <v>139</v>
      </c>
      <c r="C48" s="47">
        <v>7374</v>
      </c>
    </row>
    <row r="49" spans="1:3" ht="51.75" customHeight="1">
      <c r="A49" s="48" t="s">
        <v>54</v>
      </c>
      <c r="B49" s="84" t="s">
        <v>55</v>
      </c>
      <c r="C49" s="65">
        <v>404</v>
      </c>
    </row>
    <row r="50" spans="1:3" ht="36.75" customHeight="1">
      <c r="A50" s="45" t="s">
        <v>56</v>
      </c>
      <c r="B50" s="67" t="s">
        <v>57</v>
      </c>
      <c r="C50" s="65">
        <v>2473</v>
      </c>
    </row>
    <row r="51" spans="1:3" ht="29.25" customHeight="1">
      <c r="A51" s="45" t="s">
        <v>102</v>
      </c>
      <c r="B51" s="68" t="s">
        <v>124</v>
      </c>
      <c r="C51" s="65">
        <v>1598</v>
      </c>
    </row>
    <row r="52" spans="1:3" ht="18.75" customHeight="1">
      <c r="A52" s="48" t="s">
        <v>58</v>
      </c>
      <c r="B52" s="69" t="s">
        <v>59</v>
      </c>
      <c r="C52" s="65">
        <f>SUM(C53:C66)</f>
        <v>22731.599999999999</v>
      </c>
    </row>
    <row r="53" spans="1:3" ht="36.75" customHeight="1">
      <c r="A53" s="57" t="s">
        <v>92</v>
      </c>
      <c r="B53" s="58" t="s">
        <v>88</v>
      </c>
      <c r="C53" s="44">
        <v>864</v>
      </c>
    </row>
    <row r="54" spans="1:3" ht="36">
      <c r="A54" s="59" t="s">
        <v>94</v>
      </c>
      <c r="B54" s="60" t="s">
        <v>89</v>
      </c>
      <c r="C54" s="44">
        <v>14</v>
      </c>
    </row>
    <row r="55" spans="1:3" ht="15.75" customHeight="1">
      <c r="A55" s="59" t="s">
        <v>95</v>
      </c>
      <c r="B55" s="60" t="s">
        <v>90</v>
      </c>
      <c r="C55" s="44">
        <v>31.4</v>
      </c>
    </row>
    <row r="56" spans="1:3" ht="36">
      <c r="A56" s="57" t="s">
        <v>97</v>
      </c>
      <c r="B56" s="82" t="s">
        <v>91</v>
      </c>
      <c r="C56" s="44">
        <v>321</v>
      </c>
    </row>
    <row r="57" spans="1:3" ht="136.5" customHeight="1">
      <c r="A57" s="80" t="s">
        <v>98</v>
      </c>
      <c r="B57" s="46" t="s">
        <v>140</v>
      </c>
      <c r="C57" s="44">
        <v>83</v>
      </c>
    </row>
    <row r="58" spans="1:3" ht="25.5">
      <c r="A58" s="61" t="s">
        <v>103</v>
      </c>
      <c r="B58" s="51" t="s">
        <v>99</v>
      </c>
      <c r="C58" s="44">
        <v>1638</v>
      </c>
    </row>
    <row r="59" spans="1:3" ht="36.75" customHeight="1">
      <c r="A59" s="61" t="s">
        <v>162</v>
      </c>
      <c r="B59" s="62" t="s">
        <v>163</v>
      </c>
      <c r="C59" s="44">
        <v>200</v>
      </c>
    </row>
    <row r="60" spans="1:3" ht="15.75" customHeight="1">
      <c r="A60" s="61" t="s">
        <v>104</v>
      </c>
      <c r="B60" s="62" t="s">
        <v>100</v>
      </c>
      <c r="C60" s="44">
        <v>25</v>
      </c>
    </row>
    <row r="61" spans="1:3" ht="48.75" customHeight="1">
      <c r="A61" s="43" t="s">
        <v>93</v>
      </c>
      <c r="B61" s="62" t="s">
        <v>125</v>
      </c>
      <c r="C61" s="44">
        <v>100</v>
      </c>
    </row>
    <row r="62" spans="1:3" ht="25.5" customHeight="1">
      <c r="A62" s="61" t="s">
        <v>156</v>
      </c>
      <c r="B62" s="62" t="s">
        <v>157</v>
      </c>
      <c r="C62" s="44">
        <v>1295</v>
      </c>
    </row>
    <row r="63" spans="1:3" ht="23.25" customHeight="1">
      <c r="A63" s="61" t="s">
        <v>142</v>
      </c>
      <c r="B63" s="62" t="s">
        <v>141</v>
      </c>
      <c r="C63" s="44">
        <v>2497</v>
      </c>
    </row>
    <row r="64" spans="1:3" ht="23.25" customHeight="1">
      <c r="A64" s="81" t="s">
        <v>148</v>
      </c>
      <c r="B64" s="62" t="s">
        <v>149</v>
      </c>
      <c r="C64" s="44">
        <v>9583.2000000000007</v>
      </c>
    </row>
    <row r="65" spans="1:3" ht="23.25" customHeight="1">
      <c r="A65" s="81" t="s">
        <v>150</v>
      </c>
      <c r="B65" s="62" t="s">
        <v>151</v>
      </c>
      <c r="C65" s="44">
        <v>1330</v>
      </c>
    </row>
    <row r="66" spans="1:3" ht="50.25" customHeight="1">
      <c r="A66" s="81" t="s">
        <v>158</v>
      </c>
      <c r="B66" s="62" t="s">
        <v>159</v>
      </c>
      <c r="C66" s="44">
        <v>4750</v>
      </c>
    </row>
    <row r="67" spans="1:3" ht="26.25">
      <c r="A67" s="12" t="s">
        <v>60</v>
      </c>
      <c r="B67" s="32" t="s">
        <v>61</v>
      </c>
      <c r="C67" s="78">
        <f>C68+C69+C80+C81+C82+C83</f>
        <v>53283.899999999994</v>
      </c>
    </row>
    <row r="68" spans="1:3" ht="25.5">
      <c r="A68" s="70" t="s">
        <v>62</v>
      </c>
      <c r="B68" s="71" t="s">
        <v>63</v>
      </c>
      <c r="C68" s="37">
        <v>369</v>
      </c>
    </row>
    <row r="69" spans="1:3" ht="27" customHeight="1">
      <c r="A69" s="48" t="s">
        <v>64</v>
      </c>
      <c r="B69" s="72" t="s">
        <v>65</v>
      </c>
      <c r="C69" s="37">
        <f>SUM(C70:C79)</f>
        <v>50639.799999999996</v>
      </c>
    </row>
    <row r="70" spans="1:3" ht="40.5" customHeight="1">
      <c r="A70" s="11" t="s">
        <v>118</v>
      </c>
      <c r="B70" s="49" t="s">
        <v>108</v>
      </c>
      <c r="C70" s="36">
        <v>608</v>
      </c>
    </row>
    <row r="71" spans="1:3" ht="52.5" customHeight="1">
      <c r="A71" s="11" t="s">
        <v>119</v>
      </c>
      <c r="B71" s="49" t="s">
        <v>109</v>
      </c>
      <c r="C71" s="36">
        <v>1</v>
      </c>
    </row>
    <row r="72" spans="1:3" ht="79.5" customHeight="1">
      <c r="A72" s="11" t="s">
        <v>120</v>
      </c>
      <c r="B72" s="50" t="s">
        <v>110</v>
      </c>
      <c r="C72" s="36">
        <v>47505</v>
      </c>
    </row>
    <row r="73" spans="1:3" ht="66.75" customHeight="1">
      <c r="A73" s="11" t="s">
        <v>121</v>
      </c>
      <c r="B73" s="49" t="s">
        <v>111</v>
      </c>
      <c r="C73" s="36">
        <v>43.2</v>
      </c>
    </row>
    <row r="74" spans="1:3" ht="55.5" customHeight="1">
      <c r="A74" s="11" t="s">
        <v>122</v>
      </c>
      <c r="B74" s="51" t="s">
        <v>115</v>
      </c>
      <c r="C74" s="36">
        <v>52</v>
      </c>
    </row>
    <row r="75" spans="1:3" ht="43.5" customHeight="1">
      <c r="A75" s="11" t="s">
        <v>126</v>
      </c>
      <c r="B75" s="49" t="s">
        <v>112</v>
      </c>
      <c r="C75" s="36">
        <v>868</v>
      </c>
    </row>
    <row r="76" spans="1:3" ht="53.25" customHeight="1">
      <c r="A76" s="11" t="s">
        <v>127</v>
      </c>
      <c r="B76" s="49" t="s">
        <v>113</v>
      </c>
      <c r="C76" s="36">
        <v>100</v>
      </c>
    </row>
    <row r="77" spans="1:3" ht="64.5" customHeight="1">
      <c r="A77" s="11" t="s">
        <v>128</v>
      </c>
      <c r="B77" s="51" t="s">
        <v>116</v>
      </c>
      <c r="C77" s="36">
        <v>447</v>
      </c>
    </row>
    <row r="78" spans="1:3" ht="52.5" customHeight="1">
      <c r="A78" s="11" t="s">
        <v>129</v>
      </c>
      <c r="B78" s="51" t="s">
        <v>114</v>
      </c>
      <c r="C78" s="36">
        <v>53</v>
      </c>
    </row>
    <row r="79" spans="1:3" ht="52.5" customHeight="1">
      <c r="A79" s="11" t="s">
        <v>152</v>
      </c>
      <c r="B79" s="90" t="s">
        <v>153</v>
      </c>
      <c r="C79" s="36">
        <v>962.6</v>
      </c>
    </row>
    <row r="80" spans="1:3" ht="53.25" customHeight="1">
      <c r="A80" s="48" t="s">
        <v>66</v>
      </c>
      <c r="B80" s="73" t="s">
        <v>67</v>
      </c>
      <c r="C80" s="37">
        <v>973</v>
      </c>
    </row>
    <row r="81" spans="1:3" ht="40.5" customHeight="1">
      <c r="A81" s="70" t="s">
        <v>68</v>
      </c>
      <c r="B81" s="101" t="s">
        <v>171</v>
      </c>
      <c r="C81" s="37">
        <v>936.5</v>
      </c>
    </row>
    <row r="82" spans="1:3" ht="36.75">
      <c r="A82" s="70" t="s">
        <v>69</v>
      </c>
      <c r="B82" s="66" t="s">
        <v>70</v>
      </c>
      <c r="C82" s="77">
        <v>363.6</v>
      </c>
    </row>
    <row r="83" spans="1:3" ht="38.25" customHeight="1">
      <c r="A83" s="70" t="s">
        <v>71</v>
      </c>
      <c r="B83" s="74" t="s">
        <v>72</v>
      </c>
      <c r="C83" s="77">
        <v>2</v>
      </c>
    </row>
    <row r="84" spans="1:3">
      <c r="A84" s="13" t="s">
        <v>73</v>
      </c>
      <c r="B84" s="33" t="s">
        <v>74</v>
      </c>
      <c r="C84" s="54">
        <f>C85+C86+C87</f>
        <v>10135.5</v>
      </c>
    </row>
    <row r="85" spans="1:3" ht="48">
      <c r="A85" s="75" t="s">
        <v>131</v>
      </c>
      <c r="B85" s="76" t="s">
        <v>105</v>
      </c>
      <c r="C85" s="37">
        <v>719.9</v>
      </c>
    </row>
    <row r="86" spans="1:3" ht="87.75" customHeight="1">
      <c r="A86" s="48" t="s">
        <v>75</v>
      </c>
      <c r="B86" s="66" t="s">
        <v>76</v>
      </c>
      <c r="C86" s="37">
        <v>5663.9</v>
      </c>
    </row>
    <row r="87" spans="1:3" ht="24.75">
      <c r="A87" s="48" t="s">
        <v>77</v>
      </c>
      <c r="B87" s="66" t="s">
        <v>78</v>
      </c>
      <c r="C87" s="92">
        <f>C88+C89+C90+C91</f>
        <v>3751.7</v>
      </c>
    </row>
    <row r="88" spans="1:3" ht="53.25" customHeight="1">
      <c r="A88" s="11" t="s">
        <v>164</v>
      </c>
      <c r="B88" s="91" t="s">
        <v>165</v>
      </c>
      <c r="C88" s="42">
        <v>500</v>
      </c>
    </row>
    <row r="89" spans="1:3" ht="24.75" customHeight="1">
      <c r="A89" s="11" t="s">
        <v>107</v>
      </c>
      <c r="B89" s="34" t="s">
        <v>106</v>
      </c>
      <c r="C89" s="36">
        <v>247</v>
      </c>
    </row>
    <row r="90" spans="1:3" ht="36.75" customHeight="1">
      <c r="A90" s="11" t="s">
        <v>154</v>
      </c>
      <c r="B90" s="34" t="s">
        <v>155</v>
      </c>
      <c r="C90" s="36">
        <v>70</v>
      </c>
    </row>
    <row r="91" spans="1:3" ht="63.75" customHeight="1">
      <c r="A91" s="11" t="s">
        <v>166</v>
      </c>
      <c r="B91" s="34" t="s">
        <v>167</v>
      </c>
      <c r="C91" s="36">
        <v>2934.7</v>
      </c>
    </row>
    <row r="92" spans="1:3" ht="24.75" customHeight="1">
      <c r="A92" s="6" t="s">
        <v>79</v>
      </c>
      <c r="B92" s="35" t="s">
        <v>80</v>
      </c>
      <c r="C92" s="56">
        <f>C39+C15</f>
        <v>226808</v>
      </c>
    </row>
    <row r="93" spans="1:3" hidden="1">
      <c r="B93" s="38" t="s">
        <v>82</v>
      </c>
      <c r="C93" s="52">
        <v>172388.3</v>
      </c>
    </row>
    <row r="94" spans="1:3" ht="15.75" hidden="1" customHeight="1">
      <c r="B94" s="39" t="s">
        <v>83</v>
      </c>
      <c r="C94" s="55">
        <f>C93-C92</f>
        <v>-54419.700000000012</v>
      </c>
    </row>
    <row r="95" spans="1:3">
      <c r="B95" s="16"/>
    </row>
  </sheetData>
  <mergeCells count="6">
    <mergeCell ref="C13:C14"/>
    <mergeCell ref="A1:B1"/>
    <mergeCell ref="A11:B11"/>
    <mergeCell ref="A12:B12"/>
    <mergeCell ref="A13:A14"/>
    <mergeCell ref="B13:B14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cp:lastModifiedBy>Наталья</cp:lastModifiedBy>
  <cp:lastPrinted>2024-07-12T08:17:45Z</cp:lastPrinted>
  <dcterms:created xsi:type="dcterms:W3CDTF">2023-10-31T06:07:35Z</dcterms:created>
  <dcterms:modified xsi:type="dcterms:W3CDTF">2024-08-22T12:15:26Z</dcterms:modified>
</cp:coreProperties>
</file>