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tyana\Desktop\Субвенции\Бюджет 2024-26\"/>
    </mc:Choice>
  </mc:AlternateContent>
  <bookViews>
    <workbookView xWindow="0" yWindow="0" windowWidth="19440" windowHeight="12435" activeTab="2"/>
  </bookViews>
  <sheets>
    <sheet name="прилож 5" sheetId="6" r:id="rId1"/>
    <sheet name="прилож 7" sheetId="4" r:id="rId2"/>
    <sheet name="прилож 9" sheetId="7" r:id="rId3"/>
  </sheets>
  <calcPr calcId="152511"/>
</workbook>
</file>

<file path=xl/calcChain.xml><?xml version="1.0" encoding="utf-8"?>
<calcChain xmlns="http://schemas.openxmlformats.org/spreadsheetml/2006/main">
  <c r="F130" i="4" l="1"/>
  <c r="E130" i="4"/>
  <c r="E11" i="7" l="1"/>
  <c r="D11" i="7"/>
  <c r="E17" i="7"/>
  <c r="D17" i="7"/>
  <c r="E33" i="7"/>
  <c r="D33" i="7"/>
  <c r="E42" i="7"/>
  <c r="D42" i="7"/>
  <c r="E55" i="7"/>
  <c r="D55" i="7"/>
  <c r="E66" i="7"/>
  <c r="D66" i="7"/>
  <c r="E70" i="7"/>
  <c r="D70" i="7"/>
  <c r="E79" i="7"/>
  <c r="D79" i="7"/>
  <c r="E89" i="7"/>
  <c r="D89" i="7"/>
  <c r="E91" i="7"/>
  <c r="D91" i="7"/>
  <c r="E127" i="7"/>
  <c r="D127" i="7"/>
  <c r="E137" i="7"/>
  <c r="D137" i="7"/>
  <c r="E139" i="7"/>
  <c r="D139" i="7"/>
  <c r="F11" i="4"/>
  <c r="E11" i="4"/>
  <c r="F45" i="4"/>
  <c r="E45" i="4"/>
  <c r="F73" i="4"/>
  <c r="E73" i="4"/>
  <c r="F83" i="4"/>
  <c r="E83" i="4"/>
  <c r="F120" i="4"/>
  <c r="E120" i="4"/>
  <c r="F150" i="4"/>
  <c r="E150" i="4"/>
  <c r="F156" i="4"/>
  <c r="F154" i="4"/>
  <c r="E156" i="4"/>
  <c r="F166" i="4" l="1"/>
  <c r="E166" i="4"/>
  <c r="F171" i="4"/>
  <c r="E171" i="4"/>
  <c r="F9" i="6" l="1"/>
  <c r="E9" i="6"/>
  <c r="F14" i="6" l="1"/>
  <c r="E14" i="6"/>
  <c r="F134" i="4" l="1"/>
  <c r="F133" i="4" s="1"/>
  <c r="E108" i="7" s="1"/>
  <c r="E134" i="4"/>
  <c r="E133" i="4" s="1"/>
  <c r="D108" i="7" s="1"/>
  <c r="F43" i="4"/>
  <c r="E43" i="4"/>
  <c r="F70" i="4"/>
  <c r="E70" i="4"/>
  <c r="F87" i="4"/>
  <c r="F86" i="4" s="1"/>
  <c r="E105" i="7" s="1"/>
  <c r="E87" i="4"/>
  <c r="E86" i="4" s="1"/>
  <c r="D105" i="7" s="1"/>
  <c r="F112" i="4"/>
  <c r="F111" i="4" s="1"/>
  <c r="E64" i="7" s="1"/>
  <c r="E112" i="4"/>
  <c r="E111" i="4" s="1"/>
  <c r="D64" i="7" s="1"/>
  <c r="F128" i="4"/>
  <c r="F127" i="4" s="1"/>
  <c r="E102" i="7" s="1"/>
  <c r="E128" i="4"/>
  <c r="E127" i="4" s="1"/>
  <c r="D102" i="7" s="1"/>
  <c r="F77" i="4"/>
  <c r="F76" i="4" s="1"/>
  <c r="E72" i="7" s="1"/>
  <c r="E77" i="4"/>
  <c r="E76" i="4" s="1"/>
  <c r="D72" i="7" s="1"/>
  <c r="F142" i="4"/>
  <c r="F141" i="4" s="1"/>
  <c r="E142" i="4"/>
  <c r="E141" i="4" s="1"/>
  <c r="D99" i="7" s="1"/>
  <c r="F140" i="4"/>
  <c r="F139" i="4" s="1"/>
  <c r="E140" i="4"/>
  <c r="E139" i="4" s="1"/>
  <c r="F138" i="4"/>
  <c r="F137" i="4" s="1"/>
  <c r="E100" i="7" s="1"/>
  <c r="E138" i="4"/>
  <c r="E137" i="4" s="1"/>
  <c r="D100" i="7" s="1"/>
  <c r="E174" i="6"/>
  <c r="E99" i="7" l="1"/>
  <c r="E101" i="7"/>
  <c r="D101" i="7"/>
  <c r="F53" i="6"/>
  <c r="E53" i="6"/>
  <c r="F97" i="6"/>
  <c r="E97" i="6"/>
  <c r="F95" i="6"/>
  <c r="E95" i="6"/>
  <c r="F93" i="6"/>
  <c r="E93" i="6"/>
  <c r="F89" i="6"/>
  <c r="E89" i="6"/>
  <c r="F75" i="6"/>
  <c r="E75" i="6"/>
  <c r="F85" i="6"/>
  <c r="E85" i="6"/>
  <c r="F59" i="6"/>
  <c r="E59" i="6"/>
  <c r="E61" i="6"/>
  <c r="F61" i="6"/>
  <c r="F50" i="6"/>
  <c r="E50" i="6"/>
  <c r="F246" i="4" l="1"/>
  <c r="F245" i="4" s="1"/>
  <c r="E47" i="7" s="1"/>
  <c r="F244" i="4"/>
  <c r="F243" i="4"/>
  <c r="F240" i="4"/>
  <c r="F239" i="4" s="1"/>
  <c r="F238" i="4"/>
  <c r="F237" i="4" s="1"/>
  <c r="E48" i="7" s="1"/>
  <c r="F233" i="4"/>
  <c r="F232" i="4" s="1"/>
  <c r="F229" i="4"/>
  <c r="F228" i="4" s="1"/>
  <c r="E140" i="7" s="1"/>
  <c r="F227" i="4"/>
  <c r="F226" i="4" s="1"/>
  <c r="E138" i="7" s="1"/>
  <c r="F221" i="4"/>
  <c r="F220" i="4" s="1"/>
  <c r="E59" i="7" s="1"/>
  <c r="E58" i="7" s="1"/>
  <c r="F219" i="4"/>
  <c r="F218" i="4" s="1"/>
  <c r="E54" i="7" s="1"/>
  <c r="F217" i="4"/>
  <c r="E53" i="7" s="1"/>
  <c r="F215" i="4"/>
  <c r="F214" i="4" s="1"/>
  <c r="E57" i="7" s="1"/>
  <c r="F213" i="4"/>
  <c r="F212" i="4" s="1"/>
  <c r="F207" i="4"/>
  <c r="F206" i="4" s="1"/>
  <c r="E32" i="7" s="1"/>
  <c r="E31" i="7" s="1"/>
  <c r="F205" i="4"/>
  <c r="F204" i="4" s="1"/>
  <c r="E21" i="7" s="1"/>
  <c r="F203" i="4"/>
  <c r="F202" i="4"/>
  <c r="F198" i="4"/>
  <c r="F197" i="4" s="1"/>
  <c r="E30" i="7" s="1"/>
  <c r="F196" i="4"/>
  <c r="F195" i="4" s="1"/>
  <c r="E29" i="7" s="1"/>
  <c r="F194" i="4"/>
  <c r="F193" i="4" s="1"/>
  <c r="F192" i="4"/>
  <c r="F191" i="4" s="1"/>
  <c r="E35" i="7" s="1"/>
  <c r="F190" i="4"/>
  <c r="F189" i="4" s="1"/>
  <c r="F186" i="4"/>
  <c r="F185" i="4" s="1"/>
  <c r="E37" i="7" s="1"/>
  <c r="E36" i="7" s="1"/>
  <c r="F184" i="4"/>
  <c r="F183" i="4" s="1"/>
  <c r="E27" i="7" s="1"/>
  <c r="F182" i="4"/>
  <c r="F181" i="4" s="1"/>
  <c r="E25" i="7" s="1"/>
  <c r="F180" i="4"/>
  <c r="F179" i="4" s="1"/>
  <c r="E24" i="7" s="1"/>
  <c r="F178" i="4"/>
  <c r="F177" i="4" s="1"/>
  <c r="E20" i="7" s="1"/>
  <c r="F176" i="4"/>
  <c r="E26" i="7" s="1"/>
  <c r="F174" i="4"/>
  <c r="F173" i="4" s="1"/>
  <c r="E23" i="7" s="1"/>
  <c r="F172" i="4"/>
  <c r="F170" i="4"/>
  <c r="F169" i="4" s="1"/>
  <c r="E19" i="7" s="1"/>
  <c r="F168" i="4"/>
  <c r="F167" i="4" s="1"/>
  <c r="E18" i="7" s="1"/>
  <c r="F164" i="4"/>
  <c r="F163" i="4" s="1"/>
  <c r="E16" i="7" s="1"/>
  <c r="F162" i="4"/>
  <c r="F161" i="4" s="1"/>
  <c r="E15" i="7" s="1"/>
  <c r="F160" i="4"/>
  <c r="F159" i="4" s="1"/>
  <c r="E14" i="7" s="1"/>
  <c r="F158" i="4"/>
  <c r="F157" i="4" s="1"/>
  <c r="E12" i="7" s="1"/>
  <c r="F152" i="4"/>
  <c r="F151" i="4" s="1"/>
  <c r="E106" i="7" s="1"/>
  <c r="F149" i="4"/>
  <c r="F148" i="4" s="1"/>
  <c r="E77" i="7" s="1"/>
  <c r="F147" i="4"/>
  <c r="F146" i="4" s="1"/>
  <c r="E76" i="7" s="1"/>
  <c r="F136" i="4"/>
  <c r="F135" i="4" s="1"/>
  <c r="F132" i="4"/>
  <c r="F131" i="4" s="1"/>
  <c r="F126" i="4"/>
  <c r="F125" i="4" s="1"/>
  <c r="E96" i="7" s="1"/>
  <c r="E95" i="7" s="1"/>
  <c r="E94" i="7" s="1"/>
  <c r="F124" i="4"/>
  <c r="F123" i="4" s="1"/>
  <c r="E93" i="7" s="1"/>
  <c r="F122" i="4"/>
  <c r="F121" i="4" s="1"/>
  <c r="F118" i="4"/>
  <c r="F117" i="4" s="1"/>
  <c r="F110" i="4"/>
  <c r="F109" i="4" s="1"/>
  <c r="E67" i="7" s="1"/>
  <c r="F108" i="4"/>
  <c r="F107" i="4" s="1"/>
  <c r="F106" i="4"/>
  <c r="F105" i="4" s="1"/>
  <c r="F101" i="4"/>
  <c r="F100" i="4" s="1"/>
  <c r="E121" i="7" s="1"/>
  <c r="E120" i="7" s="1"/>
  <c r="E119" i="7" s="1"/>
  <c r="F99" i="4"/>
  <c r="F98" i="4" s="1"/>
  <c r="E115" i="7" s="1"/>
  <c r="E114" i="7" s="1"/>
  <c r="F97" i="4"/>
  <c r="F96" i="4" s="1"/>
  <c r="E118" i="7" s="1"/>
  <c r="F95" i="4"/>
  <c r="F94" i="4" s="1"/>
  <c r="E117" i="7" s="1"/>
  <c r="F91" i="4"/>
  <c r="F90" i="4" s="1"/>
  <c r="F85" i="4"/>
  <c r="F84" i="4" s="1"/>
  <c r="E104" i="7" s="1"/>
  <c r="F80" i="4"/>
  <c r="F79" i="4" s="1"/>
  <c r="E88" i="7" s="1"/>
  <c r="E87" i="7" s="1"/>
  <c r="E86" i="7" s="1"/>
  <c r="F75" i="4"/>
  <c r="F74" i="4" s="1"/>
  <c r="F69" i="4"/>
  <c r="F65" i="4"/>
  <c r="F64" i="4" s="1"/>
  <c r="E82" i="7" s="1"/>
  <c r="F63" i="4"/>
  <c r="F62" i="4" s="1"/>
  <c r="E81" i="7" s="1"/>
  <c r="F61" i="4"/>
  <c r="F60" i="4" s="1"/>
  <c r="E80" i="7" s="1"/>
  <c r="F59" i="4"/>
  <c r="F58" i="4" s="1"/>
  <c r="E85" i="7" s="1"/>
  <c r="E84" i="7" s="1"/>
  <c r="E83" i="7" s="1"/>
  <c r="F57" i="4"/>
  <c r="F56" i="4" s="1"/>
  <c r="E134" i="7" s="1"/>
  <c r="F55" i="4"/>
  <c r="F54" i="4" s="1"/>
  <c r="E130" i="7" s="1"/>
  <c r="F53" i="4"/>
  <c r="F52" i="4" s="1"/>
  <c r="E135" i="7" s="1"/>
  <c r="F51" i="4"/>
  <c r="F50" i="4"/>
  <c r="F48" i="4"/>
  <c r="F47" i="4"/>
  <c r="F42" i="4"/>
  <c r="F41" i="4"/>
  <c r="F40" i="4" s="1"/>
  <c r="E145" i="7" s="1"/>
  <c r="F37" i="4"/>
  <c r="F36" i="4"/>
  <c r="F35" i="4"/>
  <c r="F31" i="4"/>
  <c r="F30" i="4" s="1"/>
  <c r="F29" i="4" s="1"/>
  <c r="F27" i="4"/>
  <c r="F26" i="4" s="1"/>
  <c r="E129" i="7" s="1"/>
  <c r="F25" i="4"/>
  <c r="F24" i="4"/>
  <c r="F23" i="4"/>
  <c r="F19" i="4"/>
  <c r="F18" i="4" s="1"/>
  <c r="E146" i="7" s="1"/>
  <c r="F15" i="4"/>
  <c r="F14" i="4" s="1"/>
  <c r="F13" i="4" s="1"/>
  <c r="E246" i="4"/>
  <c r="E245" i="4" s="1"/>
  <c r="D47" i="7" s="1"/>
  <c r="E244" i="4"/>
  <c r="E243" i="4"/>
  <c r="E240" i="4"/>
  <c r="E239" i="4" s="1"/>
  <c r="D49" i="7" s="1"/>
  <c r="E238" i="4"/>
  <c r="E237" i="4" s="1"/>
  <c r="E233" i="4"/>
  <c r="E232" i="4" s="1"/>
  <c r="E231" i="4" s="1"/>
  <c r="E229" i="4"/>
  <c r="E228" i="4" s="1"/>
  <c r="D140" i="7" s="1"/>
  <c r="E227" i="4"/>
  <c r="E226" i="4" s="1"/>
  <c r="E221" i="4"/>
  <c r="E220" i="4" s="1"/>
  <c r="D59" i="7" s="1"/>
  <c r="D58" i="7" s="1"/>
  <c r="E219" i="4"/>
  <c r="E218" i="4" s="1"/>
  <c r="D54" i="7" s="1"/>
  <c r="E217" i="4"/>
  <c r="D53" i="7" s="1"/>
  <c r="E215" i="4"/>
  <c r="E214" i="4" s="1"/>
  <c r="D57" i="7" s="1"/>
  <c r="E213" i="4"/>
  <c r="D56" i="7" s="1"/>
  <c r="E207" i="4"/>
  <c r="E206" i="4" s="1"/>
  <c r="D32" i="7" s="1"/>
  <c r="D31" i="7" s="1"/>
  <c r="E205" i="4"/>
  <c r="E204" i="4" s="1"/>
  <c r="D21" i="7" s="1"/>
  <c r="E203" i="4"/>
  <c r="E202" i="4"/>
  <c r="E198" i="4"/>
  <c r="E197" i="4" s="1"/>
  <c r="D30" i="7" s="1"/>
  <c r="E196" i="4"/>
  <c r="E195" i="4" s="1"/>
  <c r="D29" i="7" s="1"/>
  <c r="E194" i="4"/>
  <c r="E193" i="4" s="1"/>
  <c r="E192" i="4"/>
  <c r="E191" i="4" s="1"/>
  <c r="D35" i="7" s="1"/>
  <c r="E190" i="4"/>
  <c r="E189" i="4" s="1"/>
  <c r="E186" i="4"/>
  <c r="E185" i="4" s="1"/>
  <c r="D37" i="7" s="1"/>
  <c r="D36" i="7" s="1"/>
  <c r="E184" i="4"/>
  <c r="E183" i="4" s="1"/>
  <c r="D27" i="7" s="1"/>
  <c r="E182" i="4"/>
  <c r="E181" i="4" s="1"/>
  <c r="D25" i="7" s="1"/>
  <c r="E180" i="4"/>
  <c r="E179" i="4" s="1"/>
  <c r="D24" i="7" s="1"/>
  <c r="E178" i="4"/>
  <c r="E177" i="4" s="1"/>
  <c r="D20" i="7" s="1"/>
  <c r="E176" i="4"/>
  <c r="E175" i="4" s="1"/>
  <c r="E174" i="4"/>
  <c r="E173" i="4" s="1"/>
  <c r="D23" i="7" s="1"/>
  <c r="E172" i="4"/>
  <c r="E170" i="4"/>
  <c r="E169" i="4" s="1"/>
  <c r="D19" i="7" s="1"/>
  <c r="E168" i="4"/>
  <c r="E167" i="4" s="1"/>
  <c r="D18" i="7" s="1"/>
  <c r="E164" i="4"/>
  <c r="E163" i="4" s="1"/>
  <c r="D16" i="7" s="1"/>
  <c r="E162" i="4"/>
  <c r="E161" i="4" s="1"/>
  <c r="D15" i="7" s="1"/>
  <c r="E160" i="4"/>
  <c r="E159" i="4" s="1"/>
  <c r="D14" i="7" s="1"/>
  <c r="E158" i="4"/>
  <c r="E157" i="4" s="1"/>
  <c r="D12" i="7" s="1"/>
  <c r="E152" i="4"/>
  <c r="E151" i="4" s="1"/>
  <c r="E149" i="4"/>
  <c r="E148" i="4" s="1"/>
  <c r="E147" i="4"/>
  <c r="E146" i="4" s="1"/>
  <c r="D76" i="7" s="1"/>
  <c r="E136" i="4"/>
  <c r="E135" i="4" s="1"/>
  <c r="E132" i="4"/>
  <c r="E131" i="4" s="1"/>
  <c r="E126" i="4"/>
  <c r="E125" i="4" s="1"/>
  <c r="D96" i="7" s="1"/>
  <c r="D95" i="7" s="1"/>
  <c r="D94" i="7" s="1"/>
  <c r="E124" i="4"/>
  <c r="E123" i="4" s="1"/>
  <c r="D93" i="7" s="1"/>
  <c r="E122" i="4"/>
  <c r="E121" i="4" s="1"/>
  <c r="E118" i="4"/>
  <c r="E117" i="4" s="1"/>
  <c r="E110" i="4"/>
  <c r="E109" i="4" s="1"/>
  <c r="D67" i="7" s="1"/>
  <c r="E108" i="4"/>
  <c r="E107" i="4" s="1"/>
  <c r="D131" i="7" s="1"/>
  <c r="E106" i="4"/>
  <c r="E105" i="4" s="1"/>
  <c r="E101" i="4"/>
  <c r="E100" i="4" s="1"/>
  <c r="D121" i="7" s="1"/>
  <c r="D120" i="7" s="1"/>
  <c r="D119" i="7" s="1"/>
  <c r="E99" i="4"/>
  <c r="E98" i="4" s="1"/>
  <c r="D115" i="7" s="1"/>
  <c r="D114" i="7" s="1"/>
  <c r="E97" i="4"/>
  <c r="E96" i="4" s="1"/>
  <c r="D118" i="7" s="1"/>
  <c r="E95" i="4"/>
  <c r="E94" i="4" s="1"/>
  <c r="D117" i="7" s="1"/>
  <c r="E91" i="4"/>
  <c r="E90" i="4" s="1"/>
  <c r="E85" i="4"/>
  <c r="E84" i="4" s="1"/>
  <c r="D104" i="7" s="1"/>
  <c r="E80" i="4"/>
  <c r="E79" i="4" s="1"/>
  <c r="D88" i="7" s="1"/>
  <c r="D87" i="7" s="1"/>
  <c r="D86" i="7" s="1"/>
  <c r="E75" i="4"/>
  <c r="E74" i="4" s="1"/>
  <c r="E69" i="4"/>
  <c r="E68" i="4" s="1"/>
  <c r="E65" i="4"/>
  <c r="E64" i="4" s="1"/>
  <c r="D82" i="7" s="1"/>
  <c r="E63" i="4"/>
  <c r="E62" i="4" s="1"/>
  <c r="D81" i="7" s="1"/>
  <c r="E61" i="4"/>
  <c r="E60" i="4" s="1"/>
  <c r="D80" i="7" s="1"/>
  <c r="E59" i="4"/>
  <c r="E58" i="4" s="1"/>
  <c r="D85" i="7" s="1"/>
  <c r="D84" i="7" s="1"/>
  <c r="D83" i="7" s="1"/>
  <c r="E57" i="4"/>
  <c r="E56" i="4" s="1"/>
  <c r="D134" i="7" s="1"/>
  <c r="E55" i="4"/>
  <c r="E54" i="4" s="1"/>
  <c r="D130" i="7" s="1"/>
  <c r="E53" i="4"/>
  <c r="E52" i="4" s="1"/>
  <c r="D135" i="7" s="1"/>
  <c r="E51" i="4"/>
  <c r="E50" i="4"/>
  <c r="E48" i="4"/>
  <c r="E47" i="4"/>
  <c r="E42" i="4"/>
  <c r="D144" i="7" s="1"/>
  <c r="E41" i="4"/>
  <c r="E40" i="4" s="1"/>
  <c r="E37" i="4"/>
  <c r="E36" i="4"/>
  <c r="E35" i="4"/>
  <c r="E31" i="4"/>
  <c r="E30" i="4" s="1"/>
  <c r="E27" i="4"/>
  <c r="E26" i="4" s="1"/>
  <c r="D129" i="7" s="1"/>
  <c r="E25" i="4"/>
  <c r="E24" i="4"/>
  <c r="E23" i="4"/>
  <c r="E19" i="4"/>
  <c r="E18" i="4" s="1"/>
  <c r="E15" i="4"/>
  <c r="E14" i="4" s="1"/>
  <c r="F180" i="6"/>
  <c r="E180" i="6"/>
  <c r="F176" i="6"/>
  <c r="E176" i="6"/>
  <c r="E188" i="4" l="1"/>
  <c r="F188" i="4"/>
  <c r="F211" i="4"/>
  <c r="E13" i="7"/>
  <c r="F231" i="4"/>
  <c r="F22" i="4"/>
  <c r="F21" i="4" s="1"/>
  <c r="E22" i="4"/>
  <c r="D106" i="7"/>
  <c r="D107" i="7"/>
  <c r="D103" i="7"/>
  <c r="E107" i="7"/>
  <c r="E103" i="7"/>
  <c r="E46" i="4"/>
  <c r="D74" i="7" s="1"/>
  <c r="D73" i="7" s="1"/>
  <c r="E104" i="4"/>
  <c r="E103" i="4" s="1"/>
  <c r="F68" i="4"/>
  <c r="F67" i="4" s="1"/>
  <c r="E63" i="7"/>
  <c r="F104" i="4"/>
  <c r="F103" i="4" s="1"/>
  <c r="F216" i="4"/>
  <c r="F242" i="4"/>
  <c r="E46" i="7" s="1"/>
  <c r="D133" i="7"/>
  <c r="D132" i="7" s="1"/>
  <c r="E75" i="7"/>
  <c r="D26" i="7"/>
  <c r="E212" i="4"/>
  <c r="E242" i="4"/>
  <c r="E241" i="4" s="1"/>
  <c r="F201" i="4"/>
  <c r="E201" i="4"/>
  <c r="F17" i="4"/>
  <c r="E22" i="7"/>
  <c r="E21" i="4"/>
  <c r="E34" i="4"/>
  <c r="E39" i="4"/>
  <c r="D22" i="7"/>
  <c r="E78" i="7"/>
  <c r="F34" i="4"/>
  <c r="F33" i="4" s="1"/>
  <c r="F175" i="4"/>
  <c r="E142" i="7"/>
  <c r="E56" i="7"/>
  <c r="D34" i="7"/>
  <c r="D28" i="7"/>
  <c r="F39" i="4"/>
  <c r="E144" i="7"/>
  <c r="E143" i="7" s="1"/>
  <c r="E133" i="7"/>
  <c r="E132" i="7" s="1"/>
  <c r="E71" i="7"/>
  <c r="E116" i="7"/>
  <c r="E113" i="7" s="1"/>
  <c r="E131" i="7"/>
  <c r="F236" i="4"/>
  <c r="E49" i="7"/>
  <c r="D63" i="7"/>
  <c r="D145" i="7"/>
  <c r="E116" i="4"/>
  <c r="D111" i="7"/>
  <c r="D110" i="7" s="1"/>
  <c r="D109" i="7" s="1"/>
  <c r="D77" i="7"/>
  <c r="D75" i="7" s="1"/>
  <c r="E145" i="4"/>
  <c r="E17" i="4"/>
  <c r="D146" i="7"/>
  <c r="E29" i="4"/>
  <c r="D142" i="7"/>
  <c r="E89" i="4"/>
  <c r="D124" i="7"/>
  <c r="D123" i="7" s="1"/>
  <c r="D122" i="7" s="1"/>
  <c r="E225" i="4"/>
  <c r="E223" i="4" s="1"/>
  <c r="D138" i="7"/>
  <c r="D13" i="7"/>
  <c r="E111" i="7"/>
  <c r="E110" i="7" s="1"/>
  <c r="E109" i="7" s="1"/>
  <c r="F116" i="4"/>
  <c r="E13" i="4"/>
  <c r="E67" i="4"/>
  <c r="D141" i="7"/>
  <c r="D71" i="7"/>
  <c r="D92" i="7"/>
  <c r="E49" i="4"/>
  <c r="D43" i="7" s="1"/>
  <c r="D41" i="7" s="1"/>
  <c r="E78" i="4"/>
  <c r="D78" i="7"/>
  <c r="F46" i="4"/>
  <c r="E74" i="7" s="1"/>
  <c r="E73" i="7" s="1"/>
  <c r="F78" i="4"/>
  <c r="F89" i="4"/>
  <c r="E124" i="7"/>
  <c r="E123" i="7" s="1"/>
  <c r="E122" i="7" s="1"/>
  <c r="D52" i="7"/>
  <c r="E236" i="4"/>
  <c r="D48" i="7"/>
  <c r="E65" i="7"/>
  <c r="D116" i="7"/>
  <c r="D113" i="7" s="1"/>
  <c r="E216" i="4"/>
  <c r="F49" i="4"/>
  <c r="E43" i="7" s="1"/>
  <c r="E41" i="7" s="1"/>
  <c r="E34" i="7"/>
  <c r="E92" i="7"/>
  <c r="F225" i="4"/>
  <c r="F223" i="4" s="1"/>
  <c r="E28" i="7"/>
  <c r="E52" i="7"/>
  <c r="D65" i="7"/>
  <c r="F145" i="4"/>
  <c r="F93" i="4"/>
  <c r="E93" i="4"/>
  <c r="E40" i="7" l="1"/>
  <c r="E39" i="7" s="1"/>
  <c r="E38" i="7" s="1"/>
  <c r="F200" i="4"/>
  <c r="D40" i="7"/>
  <c r="D39" i="7" s="1"/>
  <c r="D38" i="7" s="1"/>
  <c r="E200" i="4"/>
  <c r="E211" i="4"/>
  <c r="E209" i="4" s="1"/>
  <c r="D90" i="7"/>
  <c r="E90" i="7"/>
  <c r="D98" i="7"/>
  <c r="D97" i="7" s="1"/>
  <c r="E62" i="7"/>
  <c r="E61" i="7" s="1"/>
  <c r="E60" i="7" s="1"/>
  <c r="D62" i="7"/>
  <c r="D61" i="7" s="1"/>
  <c r="D60" i="7" s="1"/>
  <c r="E98" i="7"/>
  <c r="E97" i="7" s="1"/>
  <c r="E141" i="7"/>
  <c r="E136" i="7" s="1"/>
  <c r="F209" i="4"/>
  <c r="F144" i="4"/>
  <c r="F241" i="4"/>
  <c r="F235" i="4" s="1"/>
  <c r="D46" i="7"/>
  <c r="D45" i="7" s="1"/>
  <c r="D44" i="7" s="1"/>
  <c r="E128" i="7"/>
  <c r="E126" i="7" s="1"/>
  <c r="D143" i="7"/>
  <c r="D112" i="7"/>
  <c r="D10" i="7"/>
  <c r="D128" i="7"/>
  <c r="D126" i="7" s="1"/>
  <c r="E33" i="4"/>
  <c r="D51" i="7"/>
  <c r="D50" i="7" s="1"/>
  <c r="E69" i="7"/>
  <c r="E68" i="7" s="1"/>
  <c r="F114" i="4"/>
  <c r="E10" i="7"/>
  <c r="D69" i="7"/>
  <c r="D68" i="7" s="1"/>
  <c r="E112" i="7"/>
  <c r="E45" i="7"/>
  <c r="E44" i="7" s="1"/>
  <c r="E235" i="4"/>
  <c r="E114" i="4"/>
  <c r="E72" i="4"/>
  <c r="F82" i="4"/>
  <c r="E51" i="7"/>
  <c r="E50" i="7" s="1"/>
  <c r="E144" i="4"/>
  <c r="F72" i="4"/>
  <c r="E82" i="4"/>
  <c r="E125" i="7" l="1"/>
  <c r="D136" i="7"/>
  <c r="D125" i="7" s="1"/>
  <c r="E154" i="4"/>
  <c r="E9" i="7"/>
  <c r="D9" i="7"/>
  <c r="E248" i="4" l="1"/>
  <c r="D148" i="7"/>
  <c r="F248" i="4"/>
  <c r="E148" i="7"/>
  <c r="F35" i="6"/>
  <c r="E35" i="6"/>
  <c r="F184" i="6"/>
  <c r="E184" i="6"/>
  <c r="F182" i="6"/>
  <c r="E182" i="6"/>
  <c r="F178" i="6"/>
  <c r="E178" i="6"/>
  <c r="F174" i="6"/>
  <c r="F172" i="6"/>
  <c r="E172" i="6"/>
  <c r="F170" i="6"/>
  <c r="E170" i="6"/>
  <c r="F168" i="6"/>
  <c r="E168" i="6"/>
  <c r="F166" i="6"/>
  <c r="E166" i="6"/>
  <c r="F164" i="6"/>
  <c r="E164" i="6"/>
  <c r="F162" i="6"/>
  <c r="E162" i="6"/>
  <c r="F160" i="6"/>
  <c r="E160" i="6"/>
  <c r="F158" i="6"/>
  <c r="E158" i="6"/>
  <c r="F156" i="6"/>
  <c r="E156" i="6"/>
  <c r="F154" i="6"/>
  <c r="E154" i="6"/>
  <c r="F152" i="6"/>
  <c r="E152" i="6"/>
  <c r="F150" i="6"/>
  <c r="E150" i="6"/>
  <c r="F148" i="6"/>
  <c r="E148" i="6"/>
  <c r="F146" i="6"/>
  <c r="E146" i="6"/>
  <c r="F144" i="6"/>
  <c r="E144" i="6"/>
  <c r="F142" i="6"/>
  <c r="E142" i="6"/>
  <c r="F140" i="6"/>
  <c r="E140" i="6"/>
  <c r="F138" i="6"/>
  <c r="E138" i="6"/>
  <c r="F136" i="6"/>
  <c r="E136" i="6"/>
  <c r="F134" i="6"/>
  <c r="E134" i="6"/>
  <c r="F132" i="6"/>
  <c r="E132" i="6"/>
  <c r="F103" i="6"/>
  <c r="E103" i="6"/>
  <c r="F91" i="6"/>
  <c r="E91" i="6"/>
  <c r="F130" i="6"/>
  <c r="E130" i="6"/>
  <c r="F57" i="6"/>
  <c r="E57" i="6"/>
  <c r="F128" i="6"/>
  <c r="E128" i="6"/>
  <c r="F124" i="6"/>
  <c r="E124" i="6"/>
  <c r="F120" i="6"/>
  <c r="E120" i="6"/>
  <c r="F118" i="6"/>
  <c r="E118" i="6"/>
  <c r="F116" i="6"/>
  <c r="E116" i="6"/>
  <c r="F113" i="6"/>
  <c r="E113" i="6"/>
  <c r="F111" i="6"/>
  <c r="E111" i="6"/>
  <c r="F109" i="6"/>
  <c r="E109" i="6"/>
  <c r="F106" i="6"/>
  <c r="E106" i="6"/>
  <c r="F101" i="6"/>
  <c r="E101" i="6"/>
  <c r="F99" i="6"/>
  <c r="E99" i="6"/>
  <c r="F87" i="6"/>
  <c r="E87" i="6"/>
  <c r="F83" i="6"/>
  <c r="E83" i="6"/>
  <c r="F81" i="6"/>
  <c r="E81" i="6"/>
  <c r="F79" i="6"/>
  <c r="E79" i="6"/>
  <c r="F77" i="6"/>
  <c r="E77" i="6"/>
  <c r="F73" i="6"/>
  <c r="E73" i="6"/>
  <c r="F71" i="6"/>
  <c r="E71" i="6"/>
  <c r="F69" i="6"/>
  <c r="E69" i="6"/>
  <c r="F67" i="6"/>
  <c r="E67" i="6"/>
  <c r="F65" i="6"/>
  <c r="E65" i="6"/>
  <c r="F63" i="6"/>
  <c r="E63" i="6"/>
  <c r="F55" i="6"/>
  <c r="E55" i="6"/>
  <c r="F48" i="6"/>
  <c r="E48" i="6"/>
  <c r="F46" i="6"/>
  <c r="E46" i="6"/>
  <c r="F44" i="6"/>
  <c r="E44" i="6"/>
  <c r="F42" i="6"/>
  <c r="E42" i="6"/>
  <c r="F40" i="6"/>
  <c r="E40" i="6"/>
  <c r="F38" i="6"/>
  <c r="E38" i="6"/>
  <c r="F33" i="6"/>
  <c r="E33" i="6"/>
  <c r="F30" i="6"/>
  <c r="E30" i="6"/>
  <c r="F28" i="6"/>
  <c r="E28" i="6"/>
  <c r="F26" i="6"/>
  <c r="E26" i="6"/>
  <c r="F22" i="6"/>
  <c r="E22" i="6"/>
  <c r="F20" i="6"/>
  <c r="E20" i="6"/>
  <c r="F18" i="6"/>
  <c r="E18" i="6"/>
  <c r="F12" i="6"/>
  <c r="E12" i="6"/>
  <c r="F10" i="6"/>
  <c r="E10" i="6"/>
  <c r="E123" i="6" l="1"/>
  <c r="F123" i="6"/>
  <c r="F187" i="6" l="1"/>
  <c r="E187" i="6"/>
  <c r="C137" i="7" l="1"/>
  <c r="C120" i="7"/>
  <c r="C119" i="7" s="1"/>
  <c r="C114" i="7"/>
  <c r="C110" i="7"/>
  <c r="C109" i="7" s="1"/>
  <c r="C95" i="7"/>
  <c r="C94" i="7" s="1"/>
  <c r="C91" i="7"/>
  <c r="C90" i="7" s="1"/>
  <c r="C84" i="7"/>
  <c r="C83" i="7" s="1"/>
  <c r="C73" i="7"/>
  <c r="C116" i="7" l="1"/>
  <c r="C113" i="7" s="1"/>
  <c r="C11" i="7"/>
  <c r="C28" i="7"/>
  <c r="C33" i="7"/>
  <c r="C62" i="7"/>
  <c r="C61" i="7" s="1"/>
  <c r="C17" i="7"/>
  <c r="C55" i="7"/>
  <c r="C123" i="7"/>
  <c r="C122" i="7" s="1"/>
  <c r="C133" i="7"/>
  <c r="C132" i="7" s="1"/>
  <c r="C136" i="7"/>
  <c r="C42" i="7"/>
  <c r="C41" i="7" s="1"/>
  <c r="C45" i="7"/>
  <c r="C44" i="7" s="1"/>
  <c r="C143" i="7"/>
  <c r="C39" i="7"/>
  <c r="C38" i="7" s="1"/>
  <c r="C66" i="7"/>
  <c r="C65" i="7" s="1"/>
  <c r="C127" i="7"/>
  <c r="C126" i="7" s="1"/>
  <c r="C70" i="7"/>
  <c r="C69" i="7" s="1"/>
  <c r="C79" i="7"/>
  <c r="C78" i="7" s="1"/>
  <c r="C52" i="7"/>
  <c r="C89" i="7"/>
  <c r="C60" i="7" l="1"/>
  <c r="C112" i="7"/>
  <c r="C10" i="7"/>
  <c r="C9" i="7" s="1"/>
  <c r="C51" i="7"/>
  <c r="C50" i="7" s="1"/>
  <c r="C68" i="7"/>
  <c r="C125" i="7"/>
  <c r="C148" i="7" l="1"/>
</calcChain>
</file>

<file path=xl/sharedStrings.xml><?xml version="1.0" encoding="utf-8"?>
<sst xmlns="http://schemas.openxmlformats.org/spreadsheetml/2006/main" count="1602" uniqueCount="493">
  <si>
    <t>Код раздела и подраздела</t>
  </si>
  <si>
    <t>Код целевой статьи</t>
  </si>
  <si>
    <t>Код вида расходов</t>
  </si>
  <si>
    <t>0102</t>
  </si>
  <si>
    <t>0104</t>
  </si>
  <si>
    <t>0701</t>
  </si>
  <si>
    <t>0501</t>
  </si>
  <si>
    <t>Код классификации</t>
  </si>
  <si>
    <t>Администрация Красногородского района</t>
  </si>
  <si>
    <t>0801</t>
  </si>
  <si>
    <t>0702</t>
  </si>
  <si>
    <t>1001</t>
  </si>
  <si>
    <t>1004</t>
  </si>
  <si>
    <t>Код функциональной классификации</t>
  </si>
  <si>
    <t>Наименование разделов, целевых статей и видов расходов</t>
  </si>
  <si>
    <t>0100</t>
  </si>
  <si>
    <t>Общегосударственные вопросы</t>
  </si>
  <si>
    <t>Резервные фонды</t>
  </si>
  <si>
    <t>0400</t>
  </si>
  <si>
    <t>Национальная экономика</t>
  </si>
  <si>
    <t>0500</t>
  </si>
  <si>
    <t>Жилищно-коммунальное хозяйство</t>
  </si>
  <si>
    <t>Жилищное хозяйство</t>
  </si>
  <si>
    <t>0700</t>
  </si>
  <si>
    <t>Образование</t>
  </si>
  <si>
    <t>Дошкольное образование</t>
  </si>
  <si>
    <t>Общее образование</t>
  </si>
  <si>
    <t>0800</t>
  </si>
  <si>
    <t>Культура</t>
  </si>
  <si>
    <t>1000</t>
  </si>
  <si>
    <t>Социальная политика</t>
  </si>
  <si>
    <t>Пенсионное обеспечение</t>
  </si>
  <si>
    <t>Итого расходов</t>
  </si>
  <si>
    <t xml:space="preserve">     тыс.рублей</t>
  </si>
  <si>
    <t>0408</t>
  </si>
  <si>
    <t>0103</t>
  </si>
  <si>
    <t>Функционирование высшего должностного лица субъекта Российской Федерации и муниципального образования</t>
  </si>
  <si>
    <t>1100</t>
  </si>
  <si>
    <t>0111</t>
  </si>
  <si>
    <t>0412</t>
  </si>
  <si>
    <t>Финансовое управление Администрации Красногородского района</t>
  </si>
  <si>
    <t>0310</t>
  </si>
  <si>
    <t>0300</t>
  </si>
  <si>
    <t>Национальная безопасность и правоохранительная деятельность</t>
  </si>
  <si>
    <t>Другие общегосударственные вопросы</t>
  </si>
  <si>
    <t>1105</t>
  </si>
  <si>
    <t>Физическая культура и спорт</t>
  </si>
  <si>
    <t>0113</t>
  </si>
  <si>
    <t>0203</t>
  </si>
  <si>
    <t>Национальная оборона</t>
  </si>
  <si>
    <t>0200</t>
  </si>
  <si>
    <t>Транспорт</t>
  </si>
  <si>
    <t>Другие вопросы в области национальной экономики</t>
  </si>
  <si>
    <t>Реализация государственных функций в области национальной экономики</t>
  </si>
  <si>
    <t>121</t>
  </si>
  <si>
    <t>122</t>
  </si>
  <si>
    <t>0409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</si>
  <si>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</si>
  <si>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</si>
  <si>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0314</t>
  </si>
  <si>
    <t>ДОРОЖНОЕ ХОЗЯЙСТВО</t>
  </si>
  <si>
    <t xml:space="preserve">         Распределение бюджетных ассигнований по разделам, подразделам,</t>
  </si>
  <si>
    <t xml:space="preserve">Культура, кинематография </t>
  </si>
  <si>
    <t>Охрана семьи и детства</t>
  </si>
  <si>
    <t>1101</t>
  </si>
  <si>
    <t>0502</t>
  </si>
  <si>
    <t>Коммунальное хозяйство</t>
  </si>
  <si>
    <t>0709</t>
  </si>
  <si>
    <t>Другие вопросы в области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</si>
  <si>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</si>
  <si>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</si>
  <si>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Прочая закупка товаров, работ и услуг для обеспечения государственных (муниципальных) нужд</t>
  </si>
  <si>
    <t>Иные выплаты персоналу государственных (муниципальных) органов, за исключением фонда оплаты труда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</si>
  <si>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</si>
  <si>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</si>
  <si>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Выплаты, связанные с депутатской деятельностью</t>
  </si>
  <si>
    <t>0710100900</t>
  </si>
  <si>
    <t>Резервный фонд администрации муниципального района в рамках непрограммного направления деятельности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</si>
  <si>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</si>
  <si>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0130242120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</si>
  <si>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</si>
  <si>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0720142140</t>
  </si>
  <si>
    <t>Мероприятия, направленные на функционирование единой дежурной диспетчерской службы</t>
  </si>
  <si>
    <t>0410222200</t>
  </si>
  <si>
    <t xml:space="preserve">Информирование населения муниципального образования о деятельности органов местного самоуправления, основных направлениях социально-экономического развития </t>
  </si>
  <si>
    <t>0710124900</t>
  </si>
  <si>
    <t>Проведения социологических исследований реализуемых антикоррупционных мер с различными группами населения</t>
  </si>
  <si>
    <t>0720126000</t>
  </si>
  <si>
    <t>Мероприятия по осуществлению антинаркотической пропаганды и антинаркотического просвещения</t>
  </si>
  <si>
    <t>0430122700</t>
  </si>
  <si>
    <t>0410122100</t>
  </si>
  <si>
    <t>Проведение мероприятий по профилактике правонарушений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</si>
  <si>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</si>
  <si>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0610124100</t>
  </si>
  <si>
    <t>Оценка недвижимости, признание прав регулирования отношений по муниципальной собственности</t>
  </si>
  <si>
    <t>0710125500</t>
  </si>
  <si>
    <t>0320122000</t>
  </si>
  <si>
    <t>0510122900</t>
  </si>
  <si>
    <t>Мероприятия в области молодежной политики</t>
  </si>
  <si>
    <t>0120120500</t>
  </si>
  <si>
    <t>Доплаты к пенсиям муниципальным служащим</t>
  </si>
  <si>
    <t>0740127900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</si>
  <si>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</si>
  <si>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0740242070</t>
  </si>
  <si>
    <t>Мероприятия в области физической культуры и спорта</t>
  </si>
  <si>
    <t>0140120800</t>
  </si>
  <si>
    <t>0140141140</t>
  </si>
  <si>
    <t>Резервный фонд чрезвычайных ситуаций муниципального района в рамках непрограммного направления деятельности</t>
  </si>
  <si>
    <t>9090020003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</si>
  <si>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</si>
  <si>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0740251180</t>
  </si>
  <si>
    <t>0110100790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</si>
  <si>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</si>
  <si>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0110142040</t>
  </si>
  <si>
    <t>Расходы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 по муниципальным бюджетным дошкольным образовательным  учреждениям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</si>
  <si>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</si>
  <si>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0110142150</t>
  </si>
  <si>
    <t>0110200790</t>
  </si>
  <si>
    <t>Расходы на реализацию основных общеобразовательных программ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</si>
  <si>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0110242010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</si>
  <si>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</si>
  <si>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0110242020</t>
  </si>
  <si>
    <t>Расходы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</si>
  <si>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0110300790</t>
  </si>
  <si>
    <t>Мероприятия по организации питания в муниципальных общеобразовательных учреждениях</t>
  </si>
  <si>
    <t>0110241040</t>
  </si>
  <si>
    <t>0110242150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</si>
  <si>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культурно-досугового обслуживания населения»</t>
  </si>
  <si>
    <t>0210221400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</si>
  <si>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</si>
  <si>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0210121000</t>
  </si>
  <si>
    <t>Укрепление материально-технической базы</t>
  </si>
  <si>
    <t>0140120900</t>
  </si>
  <si>
    <t>0620124600</t>
  </si>
  <si>
    <t>129</t>
  </si>
  <si>
    <t>Взносы по обязательному социальному страхованиюна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</si>
  <si>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</si>
  <si>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</si>
  <si>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0610241190</t>
  </si>
  <si>
    <t>0310121700</t>
  </si>
  <si>
    <t>0110342150</t>
  </si>
  <si>
    <t>0110500790</t>
  </si>
  <si>
    <t>Расходы на обеспечение деятельности  (оказание услуг) муниципальных учреждений в рамках основного мероприятия  «Внешкольная работа с детьми» муниципальной программы  «Развитие образования, молодежной политики  и физической культуры и спорта  в муниципальном образовании»</t>
  </si>
  <si>
    <t>0110542150</t>
  </si>
  <si>
    <t>9090005900</t>
  </si>
  <si>
    <t>0520123300</t>
  </si>
  <si>
    <t>Мероприятия по энергосбережению и повышению энергетической эффективности</t>
  </si>
  <si>
    <t>0110142010</t>
  </si>
  <si>
    <t>0540123900</t>
  </si>
  <si>
    <t>Код по ЦСР</t>
  </si>
  <si>
    <t>Направление расходов</t>
  </si>
  <si>
    <t>01 0 00 00000</t>
  </si>
  <si>
    <t>01 1 00 00000</t>
  </si>
  <si>
    <t>Подпрограмма муниципальной программы «Развитие дошкольного, общего, дополнительного образования»</t>
  </si>
  <si>
    <t>01 1 01 00000</t>
  </si>
  <si>
    <t>Основное мероприятие «Дошкольное образование»</t>
  </si>
  <si>
    <t>01 1 01 00790</t>
  </si>
  <si>
    <t>01 1 01 42010</t>
  </si>
  <si>
    <t>01 1 01 42040</t>
  </si>
  <si>
    <t>01 1 01 42150</t>
  </si>
  <si>
    <t>01 1 02 00000</t>
  </si>
  <si>
    <t>Основное мероприятие «Общее образование»</t>
  </si>
  <si>
    <t>01 1 02 00790</t>
  </si>
  <si>
    <t>01 1 02 41040</t>
  </si>
  <si>
    <r>
      <t>Мероприяти</t>
    </r>
    <r>
      <rPr>
        <sz val="10"/>
        <color indexed="8"/>
        <rFont val="Times New Roman"/>
        <family val="1"/>
        <charset val="204"/>
      </rPr>
      <t>я</t>
    </r>
    <r>
      <rPr>
        <sz val="10"/>
        <color indexed="8"/>
        <rFont val="Times New Roman"/>
        <family val="1"/>
        <charset val="204"/>
      </rPr>
      <t xml:space="preserve"> по организации питания в муниципальных общеобразовательных учреждениях</t>
    </r>
  </si>
  <si>
    <t>01 1 02 42010</t>
  </si>
  <si>
    <t>01 1 02 42020</t>
  </si>
  <si>
    <t>01 1 02 42150</t>
  </si>
  <si>
    <t>01 1 03 00000</t>
  </si>
  <si>
    <t>Основное мероприятие «Дополнительное образование в сфере культуры»</t>
  </si>
  <si>
    <t>01 1 03 00790</t>
  </si>
  <si>
    <t>01 1 03 42150</t>
  </si>
  <si>
    <t>01 1 05 00000</t>
  </si>
  <si>
    <t>Основное мероприятие «Внешкольная работа с детьми»</t>
  </si>
  <si>
    <t>01 1 05 00790</t>
  </si>
  <si>
    <t>01 1 05 42150</t>
  </si>
  <si>
    <t>01 2 00 00000</t>
  </si>
  <si>
    <t>Подпрограмма муниципальной программы «Молодое поколение»</t>
  </si>
  <si>
    <t>01 2 01 00000</t>
  </si>
  <si>
    <t>Основное мероприятие «Молодежь»</t>
  </si>
  <si>
    <t>01 2 01 20500</t>
  </si>
  <si>
    <t>01 3 00 00000</t>
  </si>
  <si>
    <t>Подпрограмма муниципальной программы «Развитие системы защиты прав детей»</t>
  </si>
  <si>
    <t>01 3 02 00000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</si>
  <si>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</si>
  <si>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01 3 02 42120</t>
  </si>
  <si>
    <t>01 4 00 00000</t>
  </si>
  <si>
    <t>Подпрограмма муниципальной программы «Развитие физической культуры и спорта»</t>
  </si>
  <si>
    <t>01 4 01 00000</t>
  </si>
  <si>
    <t>Основное мероприятие «Развитие физической культуры и спорта»</t>
  </si>
  <si>
    <t>01 4 01 20800</t>
  </si>
  <si>
    <t>01 4 01 20900</t>
  </si>
  <si>
    <t>01 4 01 41140</t>
  </si>
  <si>
    <t>02 0 00 00000</t>
  </si>
  <si>
    <t>02 1 00 00000</t>
  </si>
  <si>
    <t>Подпрограмма муниципальной программы «Развитие культуры»</t>
  </si>
  <si>
    <t>02 1 01 00000</t>
  </si>
  <si>
    <t>Основное мероприятие «Развитие библиотечного дела»</t>
  </si>
  <si>
    <t>02 1 01 21000</t>
  </si>
  <si>
    <t>02 1 01 21200</t>
  </si>
  <si>
    <t>Компенсация расходов по оплате коммунальных услуг работникам библиотечного дела, проживающим и работающим в сельских населенных пунктах, рабочих поселках (поселках городского типа)</t>
  </si>
  <si>
    <t>02 1 02 00000</t>
  </si>
  <si>
    <t>Основное мероприятие «Развитие системы культурно-досугового обслуживания населения»</t>
  </si>
  <si>
    <t>02 1 02 21600</t>
  </si>
  <si>
    <t>Компенсация расходов по оплате коммунальных услуг работникам культурно-досугового обслуживания, проживающим и работающим в сельских населенных пунктах, рабочих поселках (поселках городского типа)</t>
  </si>
  <si>
    <t>03 0 00 00000</t>
  </si>
  <si>
    <t>03 1 00 00000</t>
  </si>
  <si>
    <t>Подпрограмма муниципальной программы «Повышение инвестиционной привлекательности»</t>
  </si>
  <si>
    <t>03 1 01 00000</t>
  </si>
  <si>
    <t>Основное мероприятие «Повышение инвестиционной привлекательности»</t>
  </si>
  <si>
    <t>03 1 01 21700</t>
  </si>
  <si>
    <t>03 2 00 00000</t>
  </si>
  <si>
    <t>Подпрограмма муниципальной программы «Развитие и поддержка малого и среднего предпринимательства»</t>
  </si>
  <si>
    <t>03 2 01 00000</t>
  </si>
  <si>
    <t>03 2 01 22000</t>
  </si>
  <si>
    <t>04 0 00 00000</t>
  </si>
  <si>
    <t>04 1 00 00000</t>
  </si>
  <si>
    <t>04 1 01 00000</t>
  </si>
  <si>
    <t>Основное мероприятие «Обеспечение первичных мер пожарной безопасности»</t>
  </si>
  <si>
    <t>04 1 01 22100</t>
  </si>
  <si>
    <t>04 1 02 00000</t>
  </si>
  <si>
    <t>Основное мероприятие «Обеспечение мер по гражданской обороне и безопасности чрезвычайных ситуаций»</t>
  </si>
  <si>
    <t>04 1 02 22200</t>
  </si>
  <si>
    <t>04 2 00 00000</t>
  </si>
  <si>
    <t>Подпрограмма муниципальной программы «Профилактика терроризма»</t>
  </si>
  <si>
    <t>04 2 01 00000</t>
  </si>
  <si>
    <t>Основное мероприятие «Профилактика терроризма»</t>
  </si>
  <si>
    <t>04 3 00 00000</t>
  </si>
  <si>
    <t>Подпрограмма муниципальной программы «Антинаркотическая деятельность территории»</t>
  </si>
  <si>
    <t>04 3 01 00000</t>
  </si>
  <si>
    <t>Основное мероприятие «Антинаркотическая деятельность на территории муниципального образования»</t>
  </si>
  <si>
    <t>04 3 01 22700</t>
  </si>
  <si>
    <t>05 0 00 00000</t>
  </si>
  <si>
    <t>05 1 00 00000</t>
  </si>
  <si>
    <t>05 1 01 00000</t>
  </si>
  <si>
    <t>05 1 01 22900</t>
  </si>
  <si>
    <t>05 2 00 00000</t>
  </si>
  <si>
    <t>Подпрограмма муниципальной программы «Энергосбережение и повышение энергетической эффективности»</t>
  </si>
  <si>
    <t>05 2 01 00000</t>
  </si>
  <si>
    <t>Основное мероприятие «Энергосбережение и повышение энергетической эффективности»</t>
  </si>
  <si>
    <t>05 2 01 23300</t>
  </si>
  <si>
    <t>05 4 00 00000</t>
  </si>
  <si>
    <t>Подпрограмма муниципальной программы «Жилище»</t>
  </si>
  <si>
    <t>05 4 01 00000</t>
  </si>
  <si>
    <t>Основное мероприятие «Улучшение жилищных условий отдельных категорий граждан»</t>
  </si>
  <si>
    <t>05 4 01 23900</t>
  </si>
  <si>
    <t>06 0 00 00000</t>
  </si>
  <si>
    <t>06 1 00 00000</t>
  </si>
  <si>
    <t>06 1 01 00000</t>
  </si>
  <si>
    <t>06 1 01 24100</t>
  </si>
  <si>
    <t>06 1 02 00000</t>
  </si>
  <si>
    <t>06 1 02 41190</t>
  </si>
  <si>
    <t>06 2 00 00000</t>
  </si>
  <si>
    <t>Подпрограмма муниципальной программы «Повышение безопасности дорожного движения»</t>
  </si>
  <si>
    <t>06 2 01 00000</t>
  </si>
  <si>
    <t>Основное мероприятие «Повышение безопасности дорожного движения»</t>
  </si>
  <si>
    <t>06 2 01 24600</t>
  </si>
  <si>
    <t>06 3 00 00000</t>
  </si>
  <si>
    <t>06 3 01 00000</t>
  </si>
  <si>
    <t>07 0 00 00000</t>
  </si>
  <si>
    <t>07 1 00 00000</t>
  </si>
  <si>
    <t>07 1 01 00000</t>
  </si>
  <si>
    <t>07 1 01 00900</t>
  </si>
  <si>
    <t>07 1 01 24900</t>
  </si>
  <si>
    <t>07 1 01 25500</t>
  </si>
  <si>
    <t>07 2 00 00000</t>
  </si>
  <si>
    <t>Подпрограмма муниципальной программы «Обеспечение общего порядка и противодействие коррупции»</t>
  </si>
  <si>
    <t>07 2 01 00000</t>
  </si>
  <si>
    <t>Основное мероприятие «Функционирование организаций, обеспечивающих выполнение части муниципальных функций»</t>
  </si>
  <si>
    <t>07 2 01 26000</t>
  </si>
  <si>
    <t>07 2 01 42140</t>
  </si>
  <si>
    <t>07 4 00 00000</t>
  </si>
  <si>
    <t>07 4 01 00000</t>
  </si>
  <si>
    <t>Основное мероприятие «Социальная поддержка граждан и реализация демографической политики»</t>
  </si>
  <si>
    <t>07 4 01 27900</t>
  </si>
  <si>
    <r>
      <t>07 4 02</t>
    </r>
    <r>
      <rPr>
        <i/>
        <sz val="10"/>
        <color indexed="10"/>
        <rFont val="Times New Roman"/>
        <family val="1"/>
        <charset val="204"/>
      </rPr>
      <t xml:space="preserve"> </t>
    </r>
    <r>
      <rPr>
        <i/>
        <sz val="10"/>
        <color indexed="8"/>
        <rFont val="Times New Roman"/>
        <family val="1"/>
        <charset val="204"/>
      </rPr>
      <t>00000</t>
    </r>
  </si>
  <si>
    <t>Основное мероприятие «Реализация органами местного самоуправления отдельных переданных государственных полномочий»</t>
  </si>
  <si>
    <t>07 4 02 42070</t>
  </si>
  <si>
    <t>07 4 02 51180</t>
  </si>
  <si>
    <t>Непрограммные расходы</t>
  </si>
  <si>
    <t>90 9 00 20001</t>
  </si>
  <si>
    <t>90 9 00 05900</t>
  </si>
  <si>
    <t>ИТОГО</t>
  </si>
  <si>
    <t xml:space="preserve">                   Ведомственная структура расходов </t>
  </si>
  <si>
    <t xml:space="preserve">       целевым статьям, группам видов расходов</t>
  </si>
  <si>
    <t>0000000000</t>
  </si>
  <si>
    <t>0703</t>
  </si>
  <si>
    <t>Дополнительное образование</t>
  </si>
  <si>
    <t>тыс.руб.</t>
  </si>
  <si>
    <t>Софинансирование дорожной деятельности,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</si>
  <si>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Сумма на 2019 год</t>
  </si>
  <si>
    <t>0105</t>
  </si>
  <si>
    <t>0740251200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</si>
  <si>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</si>
  <si>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</si>
  <si>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07 4 02 51200</t>
  </si>
  <si>
    <t>90 9 00 20003</t>
  </si>
  <si>
    <t>0420141280</t>
  </si>
  <si>
    <t>Проведение мероприятий по пограничной безопасности</t>
  </si>
  <si>
    <t>04 2 01 41280</t>
  </si>
  <si>
    <t>9090004900</t>
  </si>
  <si>
    <t>Обеспечение деятельности контрольно-счетного органа</t>
  </si>
  <si>
    <t>0503</t>
  </si>
  <si>
    <t>06102W1190</t>
  </si>
  <si>
    <t>Мероприятия связанные с участием спортсменов в официальных спортивных и физкультурных мероприятиях области</t>
  </si>
  <si>
    <t>Софинансирование мероприятий связанных с участием спортсменов в официальных спортивных и физкультурных мероприятиях области</t>
  </si>
  <si>
    <t xml:space="preserve">Расходы на предоставление педагогическим работникам муниципальных образовательных организаций отдельных мер социальной поддержки  </t>
  </si>
  <si>
    <t>0110242170</t>
  </si>
  <si>
    <t>01 1 02 42170</t>
  </si>
  <si>
    <t xml:space="preserve">         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</t>
  </si>
  <si>
    <t>0420141350</t>
  </si>
  <si>
    <t>Субсидии на реализацию мероприятий в рамках основногомероприятия "Развитие и совершенстввание института добровольных народных дружин"</t>
  </si>
  <si>
    <t>04 2 01 41350</t>
  </si>
  <si>
    <t>0405</t>
  </si>
  <si>
    <t>Сельское хозяйство и рыболовство</t>
  </si>
  <si>
    <t>01401W1140</t>
  </si>
  <si>
    <t>01 4 01 W1140</t>
  </si>
  <si>
    <t xml:space="preserve">Расходы по иным межбюджетным трансфертам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</si>
  <si>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0440128100</t>
  </si>
  <si>
    <t>04 4 01 28100</t>
  </si>
  <si>
    <t>01102L3040</t>
  </si>
  <si>
    <t>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</si>
  <si>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</si>
  <si>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Субсидии на реализацию мероприятий в рамках основного мероприятия "Развитие и совершенстввание института добровольных народных дружин"</t>
  </si>
  <si>
    <t>Расходы на перевозку учащихся на внеклассные мероприятия</t>
  </si>
  <si>
    <t>0630124700</t>
  </si>
  <si>
    <t>06 3 01 24700</t>
  </si>
  <si>
    <t>01102W1040</t>
  </si>
  <si>
    <t>Софинансирование по расходам на питание в общеобразовательных учреждениях</t>
  </si>
  <si>
    <t>01 1 02 W1040</t>
  </si>
  <si>
    <t>Расходы на выплаты по оплате труда и обеспечение функций муниципальных органов</t>
  </si>
  <si>
    <t>0710100910</t>
  </si>
  <si>
    <t>Расходы на выплаты по оплате труда работников, занимающих должности, не отнесенные к должностям муниципальной службы</t>
  </si>
  <si>
    <t>0110253030</t>
  </si>
  <si>
    <t>07 1 01 00910</t>
  </si>
  <si>
    <t>04 4 00 00000</t>
  </si>
  <si>
    <t>Подпрограмма муниципальной программы «Профилактика правонарушений и асоциального поведения граждан»</t>
  </si>
  <si>
    <t>04 4 01 00000</t>
  </si>
  <si>
    <t>Основное мероприятие «Профилактика правонарушений и асоциального поведения граждан»</t>
  </si>
  <si>
    <t>Благоустройство</t>
  </si>
  <si>
    <t>01 1 02 53030</t>
  </si>
  <si>
    <t>0110242190</t>
  </si>
  <si>
    <t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</si>
  <si>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</si>
  <si>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Расходы на поддержку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</si>
  <si>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Основное мероприятие "Поддержка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</si>
  <si>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0210321300</t>
  </si>
  <si>
    <t>02 1 03 21300</t>
  </si>
  <si>
    <t>Софинансирование на проведение мероприятий по пограничной безопасности</t>
  </si>
  <si>
    <t>04201W1280</t>
  </si>
  <si>
    <t>04 2 01 W1280</t>
  </si>
  <si>
    <t>0603</t>
  </si>
  <si>
    <t>0600</t>
  </si>
  <si>
    <t>Охрана окружающей среды</t>
  </si>
  <si>
    <t>Охрана объектов растительного и животного мира и среды их обитания</t>
  </si>
  <si>
    <t>04 1 03 00000</t>
  </si>
  <si>
    <t>Основное мероприятие «Меропрития по обеспечению безопасности ГТС, находящуюся в муниципальной собственности»</t>
  </si>
  <si>
    <t>0410341780</t>
  </si>
  <si>
    <t>Субсидии муниципальным образованиям на реализацию мероприятий по обеспечению безопасности гидротехнических сооружений</t>
  </si>
  <si>
    <t>04103W1780</t>
  </si>
  <si>
    <t>04 1 03 41780</t>
  </si>
  <si>
    <t>04 1 03 W1780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</si>
  <si>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</si>
  <si>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02 1 02 21400</t>
  </si>
  <si>
    <t>0110420300</t>
  </si>
  <si>
    <t>Мероприятия по проведению оздоровительной кампании детей</t>
  </si>
  <si>
    <t>01 1 04 00000</t>
  </si>
  <si>
    <t>Основное мероприятие «Проведение мероприятия по организации отдыха детей в каникулярное время»</t>
  </si>
  <si>
    <t>01 1 04 20300</t>
  </si>
  <si>
    <t>05101W5010</t>
  </si>
  <si>
    <t>414</t>
  </si>
  <si>
    <t>Софинансирование по строительству и реконструкции объектов водоснабжения</t>
  </si>
  <si>
    <t>Бюджетные инвестиции в объекты капитального строительства государственной (муниципальной) собственности</t>
  </si>
  <si>
    <t>05 1 01 W5010</t>
  </si>
  <si>
    <t>0605</t>
  </si>
  <si>
    <t>Расходы на осуществление мероприятий по снижению негативного воздействия на окружающую среду</t>
  </si>
  <si>
    <t>Другие вопросы в области охраны окружающей среды</t>
  </si>
  <si>
    <t>Софинансирование по субсидии на реализацию мероприятий по обеспечению безопасности гидротехнических сооружений</t>
  </si>
  <si>
    <t>0110143020</t>
  </si>
  <si>
    <t>Расходы на воспитание и обучение детей-инвалидов в муниципальных дошкольных  образовательных учреждениях</t>
  </si>
  <si>
    <t>01 1 01 43020</t>
  </si>
  <si>
    <t>Расходы на проведение информационных и выставочно-ярмарочных меропритий</t>
  </si>
  <si>
    <t>011ЕВ51790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</si>
  <si>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</si>
  <si>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01 1 ЕВ 00000</t>
  </si>
  <si>
    <t>01 1 ЕВ 51790</t>
  </si>
  <si>
    <t>Основное мероприятие «Патриотическое воспитание граждан Российской Федерации»</t>
  </si>
  <si>
    <t>Осуществление мероприятий по обеспечению безопасности дорожного движения на автомобильных дорогах местного значения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</si>
  <si>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</si>
  <si>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</si>
  <si>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Другие вопросы в области физической культуры и спорта</t>
  </si>
  <si>
    <t xml:space="preserve">Физическая культура </t>
  </si>
  <si>
    <t xml:space="preserve"> на 2024 год и на плановый период 2025 и 2026 годов"</t>
  </si>
  <si>
    <t>Сумма на 2025 год</t>
  </si>
  <si>
    <t>Сумма на 2026 год</t>
  </si>
  <si>
    <t>100</t>
  </si>
  <si>
    <t>200</t>
  </si>
  <si>
    <t>300</t>
  </si>
  <si>
    <t>800</t>
  </si>
  <si>
    <t>400</t>
  </si>
  <si>
    <t>600</t>
  </si>
  <si>
    <t>0210221600</t>
  </si>
  <si>
    <t>0210121200</t>
  </si>
  <si>
    <t>Предоставление субсидий бюджетным, автономным учреждениям и иным некоммерческим организациям</t>
  </si>
  <si>
    <t xml:space="preserve">от .12.2023 г. №   "Об утверждении бюджета Красногородского муниципального округа </t>
  </si>
  <si>
    <t>на 2024 год и на плановый период 2025 и 2026 годов"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</si>
  <si>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</si>
  <si>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</si>
  <si>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</si>
  <si>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</si>
  <si>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Капитальные вложения в объекты государственной (муниципальной) собственности</t>
  </si>
  <si>
    <t>07402551180</t>
  </si>
  <si>
    <t>07301W1570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</si>
  <si>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</si>
  <si>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Расходы по капитальному ремонту муниципального жилого фонда</t>
  </si>
  <si>
    <t>Расходы на содержание объектов водоснабжения</t>
  </si>
  <si>
    <t>0410122110</t>
  </si>
  <si>
    <t>Расходы на установку знаков туристической навигации</t>
  </si>
  <si>
    <t>0310141910</t>
  </si>
  <si>
    <t xml:space="preserve">Расходы по капитальному ремонту муниципального жилого фонда </t>
  </si>
  <si>
    <t>Осуществление расходов по содержанию имущества</t>
  </si>
  <si>
    <t>Проведение мероприятий по  ликвидации очагов сорного растения борщевик Сосновского</t>
  </si>
  <si>
    <t>Софинансирование на проведение мероприятий по ликвидации очагов сорного растения борщевик Сосновского</t>
  </si>
  <si>
    <t>0530141570</t>
  </si>
  <si>
    <t>05301W1570</t>
  </si>
  <si>
    <t>0530170200</t>
  </si>
  <si>
    <t>Расходы по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</si>
  <si>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0530142210</t>
  </si>
  <si>
    <t>0530144130</t>
  </si>
  <si>
    <t>0530122300</t>
  </si>
  <si>
    <t>0530120700</t>
  </si>
  <si>
    <t>Расходы по организации и содержанию мест захоронений</t>
  </si>
  <si>
    <t>0530120400</t>
  </si>
  <si>
    <t>0530120600</t>
  </si>
  <si>
    <t>0501704005</t>
  </si>
  <si>
    <t>0530170400</t>
  </si>
  <si>
    <t>04 1 01 22110</t>
  </si>
  <si>
    <t>05 3 00 00000</t>
  </si>
  <si>
    <t>05 3 01 00000</t>
  </si>
  <si>
    <t>05 3 01 20600</t>
  </si>
  <si>
    <t>05 3 01 20700</t>
  </si>
  <si>
    <t>05 3 01 20400</t>
  </si>
  <si>
    <t>05 3 01 70200</t>
  </si>
  <si>
    <t>05 3 01 22300</t>
  </si>
  <si>
    <t>05 3 01 41570</t>
  </si>
  <si>
    <t>05 3 01 W1570</t>
  </si>
  <si>
    <t>05 3 01 70400</t>
  </si>
  <si>
    <t>05 3 01 42210</t>
  </si>
  <si>
    <t>05 3 01 41130</t>
  </si>
  <si>
    <t>03 1 01 41910</t>
  </si>
  <si>
    <t xml:space="preserve"> к решению Собрания депутатов Красногородского муниципального округа</t>
  </si>
  <si>
    <t>УСЛОВНО УТВЕРЖДЕННЫЕ РАСХОДЫ</t>
  </si>
  <si>
    <t>к решению Собрания депутатов Красногородского муниципального округа</t>
  </si>
  <si>
    <t>Муниципальная программа «Развитие образования, молодежной политики, физической культуры и спорта, укрепление общественного здоровья в Красногородском муниципальном округе Псковской области»</t>
  </si>
  <si>
    <t>Муниципальная программа «Развитие культуры в Красногородском муниципальном округе Псковской области»</t>
  </si>
  <si>
    <t>Муниципальная программа «Содействие экономическому развитию и инвестиционной привлекательности Красногородского муниципального округа Псковской области»</t>
  </si>
  <si>
    <t>Муниципальная программа «Обеспечение безопасности граждан на территории Красногородского муниципального округа Псковской области»</t>
  </si>
  <si>
    <t>Муниципальная программа «Комплексное развитие систем коммунальной инфраструктуры и благоустройства Красногородского муниципального округа Псковской области»</t>
  </si>
  <si>
    <t>Муниципальная программа «Развитие транспортного обслуживания населения на территории Красногородского муниципального округа Псковской области»</t>
  </si>
  <si>
    <t>Муниципальная программа «Управление и обеспечение деятельности администрации Красногородского муниципального округа Псковской области, создание условий для эффективного управления муниципальными финансами и муниципальным долгом»</t>
  </si>
  <si>
    <t xml:space="preserve">    Приложение 5     </t>
  </si>
  <si>
    <t xml:space="preserve">    Приложение 7  </t>
  </si>
  <si>
    <t xml:space="preserve">  Приложение 9</t>
  </si>
  <si>
    <t>06 1 02 W1190</t>
  </si>
  <si>
    <t>Расходы на обеспечение деятельности  (оказание услуг) муниципальных учреждений в рамках основного мероприятия  «Дошкольное образование»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</si>
  <si>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</si>
  <si>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«Дополнительное образование в сфере культуры» муниципальной программы  «Развитие образования, молодежной политики  и физической культуры и спорта»</t>
  </si>
  <si>
    <t>Реализация документов территориального планирования</t>
  </si>
  <si>
    <t>Основное мероприятие «Развитие и поддержка малого и среднего предпринимательства»</t>
  </si>
  <si>
    <t>Подпрограмма муниципальной программы «Пожарная безопасность и гражданская оборона»</t>
  </si>
  <si>
    <t>Мероприятия, направленные на укрепление пожарной безопасности</t>
  </si>
  <si>
    <t>Прочие расходы на обеспечение мер первичной противопожарной безопасности</t>
  </si>
  <si>
    <t>Подпрограмма муниципальной программы «Комплексное развитие систем коммунальной инфраструктуры»</t>
  </si>
  <si>
    <t>Основное мероприятие «Комплексное развитие систем коммунальной инфраструктуры»</t>
  </si>
  <si>
    <t>Подпрограмма «Организация благоустройства территории»</t>
  </si>
  <si>
    <t>Основное мероприятие «Благоустройство территории»</t>
  </si>
  <si>
    <t>Расходы по содержанию сетей уличного освещения</t>
  </si>
  <si>
    <t>Осуществление расходов по озеленению территории</t>
  </si>
  <si>
    <t>Другие расходы по благоустройству территории</t>
  </si>
  <si>
    <t>Подпрограмма муниципальной программы «Сохранение и развитие автомобильных дорог общего пользования местного значения»</t>
  </si>
  <si>
    <t>Основное мероприятие «Реконструкция автомобильных дорог общего пользования местного значения»</t>
  </si>
  <si>
    <t>Основное  мероприятие «Строительство автомобильных дорог общего пользования местного значения»</t>
  </si>
  <si>
    <t>Подпрограмма муниципальной программы «Совершенствование транспортного обслуживания населения»</t>
  </si>
  <si>
    <t>Основное мероприятие «Совершенствование транспортного обслуживания населения»</t>
  </si>
  <si>
    <t>Подпрограмма муниципальной программы «Обеспечение функционирования администрации»</t>
  </si>
  <si>
    <t>Основное мероприятие «Функционирование   администрации»</t>
  </si>
  <si>
    <r>
      <t>Подпрограмма муниципальной программы</t>
    </r>
    <r>
      <rPr>
        <b/>
        <i/>
        <sz val="11"/>
        <color indexed="8"/>
        <rFont val="Times New Roman"/>
        <family val="1"/>
        <charset val="204"/>
      </rPr>
      <t xml:space="preserve"> «</t>
    </r>
    <r>
      <rPr>
        <b/>
        <i/>
        <sz val="11"/>
        <color indexed="8"/>
        <rFont val="Times New Roman"/>
        <family val="1"/>
        <charset val="204"/>
      </rPr>
      <t>Социальная поддержка граждан и реализация демографической политики»</t>
    </r>
  </si>
  <si>
    <t>Резервный фонд администрации муниципального округа в рамках непрограммного направления деятельности</t>
  </si>
  <si>
    <t>Резервный фонд чрезвычайных ситуаций муниципального округа в рамках непрограммного направления деятельности</t>
  </si>
  <si>
    <t xml:space="preserve">Прочие расходы на обеспечение мер первичной противопожарной безопасности 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</si>
  <si>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</t>
  </si>
  <si>
    <t>Расходы на обеспечение деятельности  (оказание услуг) муниципальных учреждений в рамках основного мероприятия  «Внешкольная работа с детьми» муниципальной программы  «Развитие образования, молодежной политики  и физической культуры и спорта»</t>
  </si>
  <si>
    <t xml:space="preserve">Информирование населения муниципального округа о деятельности органов местного самоуправления, основных направлениях социально-экономического развития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</si>
</sst>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6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7"/>
      <name val="Arial Cyr"/>
      <family val="2"/>
      <charset val="204"/>
    </font>
    <font>
      <i/>
      <sz val="9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9"/>
      <name val="Arial Cyr"/>
      <family val="2"/>
      <charset val="204"/>
    </font>
    <font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sz val="6"/>
      <name val="Arial Cyr"/>
      <family val="2"/>
      <charset val="204"/>
    </font>
    <font>
      <sz val="5"/>
      <name val="Arial Cyr"/>
      <family val="2"/>
      <charset val="204"/>
    </font>
    <font>
      <b/>
      <sz val="11"/>
      <name val="Arial Cyr"/>
      <family val="2"/>
      <charset val="204"/>
    </font>
    <font>
      <sz val="14"/>
      <name val="Arial Cyr"/>
      <family val="2"/>
      <charset val="204"/>
    </font>
    <font>
      <sz val="10"/>
      <color indexed="14"/>
      <name val="Arial Cyr"/>
      <charset val="204"/>
    </font>
    <font>
      <sz val="10"/>
      <color indexed="10"/>
      <name val="Arial Cyr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sz val="9"/>
      <color indexed="16"/>
      <name val="Arial Cyr"/>
      <family val="2"/>
      <charset val="204"/>
    </font>
    <font>
      <i/>
      <sz val="10"/>
      <name val="Arial Cyr"/>
      <charset val="204"/>
    </font>
    <font>
      <sz val="9"/>
      <color indexed="14"/>
      <name val="Arial Cyr"/>
      <charset val="204"/>
    </font>
    <font>
      <i/>
      <sz val="9"/>
      <color indexed="14"/>
      <name val="Arial Cyr"/>
      <charset val="204"/>
    </font>
    <font>
      <i/>
      <sz val="9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b/>
      <sz val="9"/>
      <name val="Arial Cyr"/>
      <charset val="204"/>
    </font>
    <font>
      <b/>
      <i/>
      <sz val="9"/>
      <name val="Arial Cyr"/>
      <charset val="204"/>
    </font>
    <font>
      <sz val="9"/>
      <color indexed="20"/>
      <name val="Arial Cyr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i/>
      <sz val="12"/>
      <name val="Arial Cyr"/>
      <family val="2"/>
      <charset val="204"/>
    </font>
    <font>
      <b/>
      <i/>
      <sz val="11"/>
      <name val="Arial Cyr"/>
      <charset val="204"/>
    </font>
    <font>
      <sz val="6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2"/>
      <color indexed="10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i/>
      <sz val="12"/>
      <color indexed="10"/>
      <name val="Arial Cyr"/>
      <charset val="204"/>
    </font>
    <font>
      <b/>
      <i/>
      <sz val="12"/>
      <color indexed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18"/>
      <name val="Arial Cyr"/>
      <charset val="204"/>
    </font>
    <font>
      <i/>
      <sz val="11"/>
      <name val="Arial Cyr"/>
      <charset val="204"/>
    </font>
    <font>
      <i/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0"/>
      <color indexed="10"/>
      <name val="Arial Cyr"/>
      <family val="2"/>
      <charset val="204"/>
    </font>
    <font>
      <sz val="9"/>
      <color indexed="10"/>
      <name val="Times New Roman"/>
      <family val="1"/>
      <charset val="204"/>
    </font>
    <font>
      <b/>
      <i/>
      <sz val="10"/>
      <color indexed="10"/>
      <name val="Arial Cyr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10"/>
      <name val="Arial"/>
      <family val="2"/>
      <charset val="204"/>
    </font>
    <font>
      <sz val="12"/>
      <color indexed="10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Calibri"/>
      <family val="2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sz val="10"/>
      <color rgb="FFFF0000"/>
      <name val="Arial Cyr"/>
      <family val="2"/>
      <charset val="204"/>
    </font>
    <font>
      <b/>
      <sz val="9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1"/>
      <name val="Arial"/>
      <family val="2"/>
      <charset val="204"/>
    </font>
    <font>
      <b/>
      <sz val="13"/>
      <name val="Arial Cyr"/>
      <family val="2"/>
      <charset val="204"/>
    </font>
    <font>
      <b/>
      <sz val="13"/>
      <name val="Arial Cyr"/>
      <charset val="204"/>
    </font>
    <font>
      <b/>
      <sz val="12"/>
      <color indexed="8"/>
      <name val="Calibri"/>
      <family val="2"/>
      <charset val="204"/>
    </font>
    <font>
      <b/>
      <sz val="12"/>
      <color rgb="FFFF0000"/>
      <name val="Arial"/>
      <family val="2"/>
      <charset val="204"/>
    </font>
    <font>
      <sz val="9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rgb="FFFF0000"/>
      <name val="Arial Cyr"/>
      <family val="2"/>
      <charset val="204"/>
    </font>
    <font>
      <i/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9"/>
      <color rgb="FF22272F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CCCCD"/>
      </left>
      <right style="thin">
        <color rgb="FFCCCCCD"/>
      </right>
      <top/>
      <bottom style="thin">
        <color rgb="FFCCCCCD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6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7" fillId="0" borderId="0" xfId="0" applyFont="1"/>
    <xf numFmtId="0" fontId="2" fillId="0" borderId="0" xfId="0" applyFont="1" applyBorder="1"/>
    <xf numFmtId="49" fontId="4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49" fontId="12" fillId="0" borderId="1" xfId="0" applyNumberFormat="1" applyFont="1" applyBorder="1" applyAlignment="1">
      <alignment horizontal="center" wrapText="1"/>
    </xf>
    <xf numFmtId="49" fontId="0" fillId="0" borderId="2" xfId="0" applyNumberFormat="1" applyBorder="1"/>
    <xf numFmtId="49" fontId="0" fillId="0" borderId="3" xfId="0" applyNumberFormat="1" applyBorder="1"/>
    <xf numFmtId="0" fontId="16" fillId="0" borderId="0" xfId="0" applyFont="1"/>
    <xf numFmtId="0" fontId="30" fillId="0" borderId="0" xfId="0" applyFont="1"/>
    <xf numFmtId="0" fontId="31" fillId="0" borderId="0" xfId="0" applyFont="1"/>
    <xf numFmtId="164" fontId="2" fillId="0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164" fontId="7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49" fontId="28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2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wrapText="1"/>
    </xf>
    <xf numFmtId="49" fontId="0" fillId="0" borderId="1" xfId="0" applyNumberFormat="1" applyBorder="1" applyAlignment="1"/>
    <xf numFmtId="49" fontId="23" fillId="0" borderId="1" xfId="0" applyNumberFormat="1" applyFont="1" applyBorder="1" applyAlignment="1">
      <alignment wrapText="1"/>
    </xf>
    <xf numFmtId="164" fontId="1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164" fontId="17" fillId="0" borderId="1" xfId="0" applyNumberFormat="1" applyFont="1" applyFill="1" applyBorder="1"/>
    <xf numFmtId="49" fontId="20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164" fontId="10" fillId="0" borderId="1" xfId="0" applyNumberFormat="1" applyFont="1" applyFill="1" applyBorder="1"/>
    <xf numFmtId="49" fontId="2" fillId="0" borderId="1" xfId="0" applyNumberFormat="1" applyFont="1" applyBorder="1" applyAlignment="1">
      <alignment horizontal="center"/>
    </xf>
    <xf numFmtId="164" fontId="0" fillId="0" borderId="1" xfId="0" applyNumberFormat="1" applyFill="1" applyBorder="1"/>
    <xf numFmtId="2" fontId="5" fillId="0" borderId="1" xfId="0" applyNumberFormat="1" applyFont="1" applyFill="1" applyBorder="1"/>
    <xf numFmtId="49" fontId="18" fillId="0" borderId="1" xfId="0" applyNumberFormat="1" applyFont="1" applyFill="1" applyBorder="1" applyAlignment="1">
      <alignment horizontal="center"/>
    </xf>
    <xf numFmtId="164" fontId="18" fillId="0" borderId="1" xfId="0" applyNumberFormat="1" applyFont="1" applyFill="1" applyBorder="1"/>
    <xf numFmtId="164" fontId="6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wrapText="1"/>
    </xf>
    <xf numFmtId="164" fontId="25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center"/>
    </xf>
    <xf numFmtId="0" fontId="33" fillId="0" borderId="1" xfId="0" applyFont="1" applyFill="1" applyBorder="1" applyAlignment="1">
      <alignment wrapText="1"/>
    </xf>
    <xf numFmtId="164" fontId="24" fillId="0" borderId="1" xfId="0" applyNumberFormat="1" applyFont="1" applyFill="1" applyBorder="1"/>
    <xf numFmtId="49" fontId="27" fillId="0" borderId="1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/>
    <xf numFmtId="49" fontId="2" fillId="0" borderId="1" xfId="0" applyNumberFormat="1" applyFont="1" applyBorder="1" applyAlignment="1"/>
    <xf numFmtId="164" fontId="2" fillId="0" borderId="1" xfId="0" applyNumberFormat="1" applyFont="1" applyFill="1" applyBorder="1" applyAlignment="1"/>
    <xf numFmtId="49" fontId="7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49" fontId="21" fillId="0" borderId="1" xfId="0" applyNumberFormat="1" applyFont="1" applyFill="1" applyBorder="1" applyAlignment="1">
      <alignment horizontal="center"/>
    </xf>
    <xf numFmtId="164" fontId="15" fillId="0" borderId="1" xfId="0" applyNumberFormat="1" applyFont="1" applyFill="1" applyBorder="1"/>
    <xf numFmtId="49" fontId="25" fillId="0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left" wrapText="1"/>
    </xf>
    <xf numFmtId="49" fontId="32" fillId="0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0" fillId="0" borderId="1" xfId="0" applyNumberFormat="1" applyFont="1" applyBorder="1" applyAlignment="1">
      <alignment wrapText="1"/>
    </xf>
    <xf numFmtId="49" fontId="22" fillId="0" borderId="1" xfId="0" applyNumberFormat="1" applyFont="1" applyFill="1" applyBorder="1" applyAlignment="1">
      <alignment wrapText="1"/>
    </xf>
    <xf numFmtId="0" fontId="25" fillId="0" borderId="1" xfId="0" applyFont="1" applyFill="1" applyBorder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164" fontId="20" fillId="0" borderId="1" xfId="0" applyNumberFormat="1" applyFont="1" applyFill="1" applyBorder="1"/>
    <xf numFmtId="164" fontId="33" fillId="0" borderId="1" xfId="0" applyNumberFormat="1" applyFont="1" applyFill="1" applyBorder="1"/>
    <xf numFmtId="164" fontId="35" fillId="0" borderId="1" xfId="0" applyNumberFormat="1" applyFont="1" applyFill="1" applyBorder="1"/>
    <xf numFmtId="164" fontId="36" fillId="0" borderId="1" xfId="0" applyNumberFormat="1" applyFont="1" applyFill="1" applyBorder="1"/>
    <xf numFmtId="49" fontId="37" fillId="0" borderId="1" xfId="0" applyNumberFormat="1" applyFont="1" applyBorder="1" applyAlignment="1">
      <alignment horizontal="left" wrapText="1"/>
    </xf>
    <xf numFmtId="49" fontId="38" fillId="0" borderId="1" xfId="0" applyNumberFormat="1" applyFont="1" applyFill="1" applyBorder="1" applyAlignment="1">
      <alignment wrapText="1"/>
    </xf>
    <xf numFmtId="49" fontId="39" fillId="0" borderId="1" xfId="0" applyNumberFormat="1" applyFont="1" applyFill="1" applyBorder="1" applyAlignment="1">
      <alignment wrapText="1"/>
    </xf>
    <xf numFmtId="49" fontId="37" fillId="0" borderId="1" xfId="0" applyNumberFormat="1" applyFont="1" applyFill="1" applyBorder="1" applyAlignment="1">
      <alignment wrapText="1"/>
    </xf>
    <xf numFmtId="49" fontId="37" fillId="0" borderId="1" xfId="0" applyNumberFormat="1" applyFont="1" applyBorder="1" applyAlignment="1">
      <alignment wrapText="1"/>
    </xf>
    <xf numFmtId="49" fontId="40" fillId="0" borderId="1" xfId="0" applyNumberFormat="1" applyFont="1" applyFill="1" applyBorder="1" applyAlignment="1">
      <alignment wrapText="1"/>
    </xf>
    <xf numFmtId="49" fontId="18" fillId="0" borderId="1" xfId="0" applyNumberFormat="1" applyFont="1" applyBorder="1" applyAlignment="1">
      <alignment horizontal="center"/>
    </xf>
    <xf numFmtId="0" fontId="41" fillId="0" borderId="1" xfId="0" applyFont="1" applyBorder="1" applyAlignment="1">
      <alignment wrapText="1"/>
    </xf>
    <xf numFmtId="0" fontId="43" fillId="0" borderId="1" xfId="0" applyFont="1" applyBorder="1" applyAlignment="1">
      <alignment wrapText="1"/>
    </xf>
    <xf numFmtId="0" fontId="29" fillId="2" borderId="1" xfId="0" applyFont="1" applyFill="1" applyBorder="1" applyAlignment="1">
      <alignment horizontal="justify" vertical="top" wrapText="1"/>
    </xf>
    <xf numFmtId="0" fontId="29" fillId="2" borderId="1" xfId="0" applyFont="1" applyFill="1" applyBorder="1" applyAlignment="1">
      <alignment horizontal="justify" vertical="top"/>
    </xf>
    <xf numFmtId="49" fontId="0" fillId="0" borderId="1" xfId="0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44" fillId="0" borderId="1" xfId="0" applyNumberFormat="1" applyFont="1" applyFill="1" applyBorder="1" applyAlignment="1">
      <alignment horizontal="center"/>
    </xf>
    <xf numFmtId="49" fontId="35" fillId="0" borderId="1" xfId="0" applyNumberFormat="1" applyFont="1" applyFill="1" applyBorder="1" applyAlignment="1">
      <alignment wrapText="1"/>
    </xf>
    <xf numFmtId="49" fontId="18" fillId="0" borderId="1" xfId="0" applyNumberFormat="1" applyFont="1" applyFill="1" applyBorder="1" applyAlignment="1">
      <alignment wrapText="1"/>
    </xf>
    <xf numFmtId="0" fontId="35" fillId="0" borderId="1" xfId="0" applyFont="1" applyFill="1" applyBorder="1" applyAlignment="1">
      <alignment wrapText="1"/>
    </xf>
    <xf numFmtId="49" fontId="18" fillId="0" borderId="1" xfId="0" applyNumberFormat="1" applyFont="1" applyBorder="1" applyAlignment="1">
      <alignment wrapText="1"/>
    </xf>
    <xf numFmtId="164" fontId="45" fillId="0" borderId="1" xfId="0" applyNumberFormat="1" applyFont="1" applyFill="1" applyBorder="1"/>
    <xf numFmtId="0" fontId="47" fillId="2" borderId="1" xfId="0" applyFont="1" applyFill="1" applyBorder="1" applyAlignment="1">
      <alignment horizontal="justify" wrapText="1"/>
    </xf>
    <xf numFmtId="49" fontId="41" fillId="0" borderId="1" xfId="0" applyNumberFormat="1" applyFont="1" applyFill="1" applyBorder="1" applyAlignment="1">
      <alignment horizontal="center"/>
    </xf>
    <xf numFmtId="0" fontId="51" fillId="0" borderId="1" xfId="0" applyFont="1" applyBorder="1" applyAlignment="1">
      <alignment wrapText="1"/>
    </xf>
    <xf numFmtId="0" fontId="41" fillId="0" borderId="1" xfId="0" applyFont="1" applyBorder="1"/>
    <xf numFmtId="164" fontId="52" fillId="0" borderId="1" xfId="0" applyNumberFormat="1" applyFont="1" applyFill="1" applyBorder="1"/>
    <xf numFmtId="164" fontId="53" fillId="0" borderId="1" xfId="0" applyNumberFormat="1" applyFont="1" applyFill="1" applyBorder="1"/>
    <xf numFmtId="0" fontId="51" fillId="0" borderId="1" xfId="0" applyFont="1" applyBorder="1"/>
    <xf numFmtId="0" fontId="54" fillId="2" borderId="1" xfId="0" applyFont="1" applyFill="1" applyBorder="1" applyAlignment="1">
      <alignment horizontal="justify" vertical="top" wrapText="1"/>
    </xf>
    <xf numFmtId="0" fontId="42" fillId="0" borderId="1" xfId="0" applyFont="1" applyBorder="1" applyAlignment="1">
      <alignment horizontal="right" wrapText="1"/>
    </xf>
    <xf numFmtId="0" fontId="51" fillId="2" borderId="1" xfId="0" applyFont="1" applyFill="1" applyBorder="1" applyAlignment="1">
      <alignment horizontal="justify" vertical="top" wrapText="1"/>
    </xf>
    <xf numFmtId="164" fontId="0" fillId="0" borderId="1" xfId="0" applyNumberFormat="1" applyFont="1" applyFill="1" applyBorder="1"/>
    <xf numFmtId="0" fontId="0" fillId="0" borderId="1" xfId="0" applyBorder="1"/>
    <xf numFmtId="0" fontId="51" fillId="0" borderId="1" xfId="0" applyFont="1" applyBorder="1" applyAlignment="1">
      <alignment horizontal="justify" vertical="top" wrapText="1"/>
    </xf>
    <xf numFmtId="0" fontId="58" fillId="0" borderId="1" xfId="0" applyFont="1" applyBorder="1" applyAlignment="1">
      <alignment horizontal="center" vertical="center"/>
    </xf>
    <xf numFmtId="0" fontId="50" fillId="0" borderId="1" xfId="0" applyFont="1" applyBorder="1"/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/>
    <xf numFmtId="0" fontId="57" fillId="0" borderId="0" xfId="0" applyFont="1" applyAlignment="1"/>
    <xf numFmtId="0" fontId="64" fillId="0" borderId="1" xfId="0" applyFont="1" applyBorder="1" applyAlignment="1">
      <alignment horizontal="center" vertical="top" wrapText="1"/>
    </xf>
    <xf numFmtId="0" fontId="65" fillId="0" borderId="1" xfId="0" applyFont="1" applyBorder="1" applyAlignment="1">
      <alignment vertical="top" wrapText="1"/>
    </xf>
    <xf numFmtId="0" fontId="56" fillId="0" borderId="1" xfId="0" applyFont="1" applyBorder="1" applyAlignment="1">
      <alignment horizontal="justify" vertical="top" wrapText="1"/>
    </xf>
    <xf numFmtId="1" fontId="50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center"/>
    </xf>
    <xf numFmtId="0" fontId="72" fillId="0" borderId="1" xfId="0" applyFont="1" applyBorder="1" applyAlignment="1">
      <alignment vertical="top" wrapText="1"/>
    </xf>
    <xf numFmtId="0" fontId="56" fillId="0" borderId="1" xfId="0" applyFont="1" applyBorder="1" applyAlignment="1">
      <alignment vertical="top" wrapText="1"/>
    </xf>
    <xf numFmtId="0" fontId="41" fillId="2" borderId="1" xfId="0" applyFont="1" applyFill="1" applyBorder="1" applyAlignment="1">
      <alignment horizontal="justify" vertical="top" wrapText="1"/>
    </xf>
    <xf numFmtId="0" fontId="73" fillId="2" borderId="1" xfId="0" applyFont="1" applyFill="1" applyBorder="1" applyAlignment="1">
      <alignment horizontal="justify" vertical="top" wrapText="1"/>
    </xf>
    <xf numFmtId="1" fontId="0" fillId="0" borderId="1" xfId="0" applyNumberFormat="1" applyBorder="1"/>
    <xf numFmtId="0" fontId="65" fillId="0" borderId="1" xfId="0" applyFont="1" applyBorder="1" applyAlignment="1">
      <alignment wrapText="1"/>
    </xf>
    <xf numFmtId="0" fontId="56" fillId="0" borderId="1" xfId="0" applyFont="1" applyBorder="1" applyAlignment="1">
      <alignment wrapText="1"/>
    </xf>
    <xf numFmtId="0" fontId="62" fillId="0" borderId="1" xfId="0" applyFont="1" applyBorder="1" applyAlignment="1">
      <alignment horizontal="center" vertical="top" wrapText="1"/>
    </xf>
    <xf numFmtId="0" fontId="63" fillId="0" borderId="1" xfId="0" applyFont="1" applyBorder="1" applyAlignment="1">
      <alignment vertical="top" wrapText="1"/>
    </xf>
    <xf numFmtId="0" fontId="59" fillId="0" borderId="1" xfId="0" applyFont="1" applyBorder="1" applyAlignment="1">
      <alignment horizontal="center" vertical="top" wrapText="1"/>
    </xf>
    <xf numFmtId="0" fontId="68" fillId="0" borderId="1" xfId="0" applyFont="1" applyBorder="1" applyAlignment="1">
      <alignment vertical="top" wrapText="1"/>
    </xf>
    <xf numFmtId="0" fontId="60" fillId="0" borderId="8" xfId="0" applyFont="1" applyBorder="1" applyAlignment="1">
      <alignment wrapText="1"/>
    </xf>
    <xf numFmtId="0" fontId="61" fillId="0" borderId="9" xfId="0" applyFont="1" applyBorder="1"/>
    <xf numFmtId="0" fontId="66" fillId="0" borderId="1" xfId="0" applyFont="1" applyBorder="1" applyAlignment="1">
      <alignment horizontal="center" vertical="top" wrapText="1"/>
    </xf>
    <xf numFmtId="0" fontId="65" fillId="0" borderId="1" xfId="0" applyFont="1" applyBorder="1" applyAlignment="1">
      <alignment horizontal="justify" vertical="top" wrapText="1"/>
    </xf>
    <xf numFmtId="0" fontId="67" fillId="0" borderId="1" xfId="0" applyFont="1" applyBorder="1" applyAlignment="1">
      <alignment vertical="top" wrapText="1"/>
    </xf>
    <xf numFmtId="0" fontId="60" fillId="0" borderId="1" xfId="0" applyFont="1" applyBorder="1" applyAlignment="1">
      <alignment wrapText="1"/>
    </xf>
    <xf numFmtId="0" fontId="69" fillId="0" borderId="1" xfId="0" applyFont="1" applyBorder="1" applyAlignment="1">
      <alignment horizontal="center" vertical="top" wrapText="1"/>
    </xf>
    <xf numFmtId="0" fontId="70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60" fillId="0" borderId="1" xfId="0" applyFont="1" applyBorder="1" applyAlignment="1">
      <alignment vertical="top" wrapText="1"/>
    </xf>
    <xf numFmtId="3" fontId="56" fillId="0" borderId="1" xfId="0" applyNumberFormat="1" applyFont="1" applyBorder="1" applyAlignment="1">
      <alignment horizontal="center" vertical="top" wrapText="1"/>
    </xf>
    <xf numFmtId="0" fontId="18" fillId="0" borderId="1" xfId="0" applyFont="1" applyBorder="1"/>
    <xf numFmtId="0" fontId="20" fillId="0" borderId="1" xfId="0" applyFont="1" applyBorder="1"/>
    <xf numFmtId="0" fontId="74" fillId="0" borderId="1" xfId="0" applyFont="1" applyBorder="1"/>
    <xf numFmtId="0" fontId="41" fillId="0" borderId="0" xfId="0" applyFont="1" applyAlignment="1">
      <alignment wrapText="1"/>
    </xf>
    <xf numFmtId="0" fontId="75" fillId="0" borderId="1" xfId="0" applyFont="1" applyBorder="1" applyAlignment="1">
      <alignment horizontal="right" wrapText="1"/>
    </xf>
    <xf numFmtId="164" fontId="16" fillId="0" borderId="1" xfId="0" applyNumberFormat="1" applyFont="1" applyFill="1" applyBorder="1"/>
    <xf numFmtId="0" fontId="49" fillId="3" borderId="1" xfId="0" applyFont="1" applyFill="1" applyBorder="1"/>
    <xf numFmtId="49" fontId="76" fillId="0" borderId="1" xfId="0" applyNumberFormat="1" applyFont="1" applyBorder="1" applyAlignment="1">
      <alignment horizontal="center" wrapText="1"/>
    </xf>
    <xf numFmtId="164" fontId="78" fillId="0" borderId="1" xfId="0" applyNumberFormat="1" applyFont="1" applyFill="1" applyBorder="1"/>
    <xf numFmtId="164" fontId="79" fillId="0" borderId="1" xfId="0" applyNumberFormat="1" applyFont="1" applyFill="1" applyBorder="1"/>
    <xf numFmtId="164" fontId="7" fillId="4" borderId="1" xfId="0" applyNumberFormat="1" applyFont="1" applyFill="1" applyBorder="1"/>
    <xf numFmtId="0" fontId="80" fillId="2" borderId="1" xfId="0" applyFont="1" applyFill="1" applyBorder="1" applyAlignment="1">
      <alignment horizontal="justify" vertical="top" wrapText="1"/>
    </xf>
    <xf numFmtId="0" fontId="77" fillId="2" borderId="1" xfId="0" applyFont="1" applyFill="1" applyBorder="1" applyAlignment="1">
      <alignment horizontal="justify" vertical="top" wrapText="1"/>
    </xf>
    <xf numFmtId="49" fontId="80" fillId="0" borderId="1" xfId="0" applyNumberFormat="1" applyFont="1" applyBorder="1" applyAlignment="1">
      <alignment wrapText="1"/>
    </xf>
    <xf numFmtId="49" fontId="48" fillId="0" borderId="1" xfId="0" applyNumberFormat="1" applyFont="1" applyFill="1" applyBorder="1" applyAlignment="1">
      <alignment horizontal="center"/>
    </xf>
    <xf numFmtId="49" fontId="47" fillId="0" borderId="1" xfId="0" applyNumberFormat="1" applyFont="1" applyFill="1" applyBorder="1" applyAlignment="1">
      <alignment horizontal="center"/>
    </xf>
    <xf numFmtId="49" fontId="72" fillId="0" borderId="1" xfId="0" applyNumberFormat="1" applyFont="1" applyFill="1" applyBorder="1" applyAlignment="1">
      <alignment wrapText="1"/>
    </xf>
    <xf numFmtId="49" fontId="81" fillId="0" borderId="1" xfId="0" applyNumberFormat="1" applyFont="1" applyBorder="1" applyAlignment="1">
      <alignment wrapText="1"/>
    </xf>
    <xf numFmtId="164" fontId="82" fillId="0" borderId="1" xfId="0" applyNumberFormat="1" applyFont="1" applyFill="1" applyBorder="1"/>
    <xf numFmtId="49" fontId="41" fillId="4" borderId="1" xfId="0" applyNumberFormat="1" applyFont="1" applyFill="1" applyBorder="1" applyAlignment="1">
      <alignment horizontal="center"/>
    </xf>
    <xf numFmtId="164" fontId="0" fillId="0" borderId="1" xfId="0" applyNumberFormat="1" applyBorder="1"/>
    <xf numFmtId="164" fontId="50" fillId="0" borderId="1" xfId="0" applyNumberFormat="1" applyFont="1" applyBorder="1"/>
    <xf numFmtId="0" fontId="48" fillId="0" borderId="1" xfId="0" applyFont="1" applyFill="1" applyBorder="1" applyAlignment="1">
      <alignment vertical="top" wrapText="1"/>
    </xf>
    <xf numFmtId="0" fontId="0" fillId="0" borderId="6" xfId="0" applyBorder="1"/>
    <xf numFmtId="0" fontId="63" fillId="0" borderId="3" xfId="0" applyFont="1" applyBorder="1" applyAlignment="1">
      <alignment wrapText="1"/>
    </xf>
    <xf numFmtId="164" fontId="78" fillId="4" borderId="1" xfId="0" applyNumberFormat="1" applyFont="1" applyFill="1" applyBorder="1"/>
    <xf numFmtId="49" fontId="80" fillId="0" borderId="1" xfId="0" applyNumberFormat="1" applyFont="1" applyFill="1" applyBorder="1" applyAlignment="1">
      <alignment wrapText="1"/>
    </xf>
    <xf numFmtId="0" fontId="68" fillId="2" borderId="1" xfId="0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/>
    </xf>
    <xf numFmtId="0" fontId="81" fillId="0" borderId="1" xfId="0" applyFont="1" applyFill="1" applyBorder="1" applyAlignment="1">
      <alignment vertical="top" wrapText="1"/>
    </xf>
    <xf numFmtId="0" fontId="80" fillId="0" borderId="1" xfId="0" applyFont="1" applyFill="1" applyBorder="1" applyAlignment="1">
      <alignment vertical="top" wrapText="1"/>
    </xf>
    <xf numFmtId="0" fontId="83" fillId="2" borderId="1" xfId="0" applyFont="1" applyFill="1" applyBorder="1" applyAlignment="1">
      <alignment horizontal="justify" vertical="top" wrapText="1"/>
    </xf>
    <xf numFmtId="164" fontId="0" fillId="0" borderId="0" xfId="0" applyNumberFormat="1"/>
    <xf numFmtId="0" fontId="41" fillId="0" borderId="1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/>
    </xf>
    <xf numFmtId="49" fontId="41" fillId="5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2" fillId="0" borderId="1" xfId="0" applyFont="1" applyBorder="1" applyAlignment="1">
      <alignment horizontal="center"/>
    </xf>
    <xf numFmtId="49" fontId="4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49" fontId="11" fillId="0" borderId="1" xfId="0" applyNumberFormat="1" applyFont="1" applyBorder="1" applyAlignment="1">
      <alignment horizontal="center" wrapText="1"/>
    </xf>
    <xf numFmtId="0" fontId="57" fillId="0" borderId="0" xfId="0" applyFont="1" applyAlignment="1">
      <alignment horizontal="center"/>
    </xf>
    <xf numFmtId="0" fontId="59" fillId="0" borderId="7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/>
    </xf>
    <xf numFmtId="0" fontId="56" fillId="0" borderId="0" xfId="0" applyFont="1" applyAlignment="1">
      <alignment horizontal="center"/>
    </xf>
    <xf numFmtId="0" fontId="1" fillId="0" borderId="0" xfId="0" applyFont="1"/>
    <xf numFmtId="0" fontId="51" fillId="0" borderId="1" xfId="0" applyFont="1" applyFill="1" applyBorder="1" applyAlignment="1">
      <alignment horizontal="justify" vertical="top" wrapText="1"/>
    </xf>
    <xf numFmtId="0" fontId="75" fillId="0" borderId="1" xfId="0" applyFont="1" applyFill="1" applyBorder="1" applyAlignment="1">
      <alignment horizontal="right" wrapText="1"/>
    </xf>
    <xf numFmtId="0" fontId="42" fillId="0" borderId="1" xfId="0" applyFont="1" applyFill="1" applyBorder="1" applyAlignment="1">
      <alignment horizontal="right" wrapText="1"/>
    </xf>
    <xf numFmtId="0" fontId="64" fillId="0" borderId="1" xfId="0" applyFont="1" applyFill="1" applyBorder="1" applyAlignment="1">
      <alignment horizontal="center" vertical="top" wrapText="1"/>
    </xf>
    <xf numFmtId="164" fontId="83" fillId="0" borderId="1" xfId="0" applyNumberFormat="1" applyFont="1" applyFill="1" applyBorder="1"/>
    <xf numFmtId="164" fontId="84" fillId="3" borderId="1" xfId="0" applyNumberFormat="1" applyFont="1" applyFill="1" applyBorder="1"/>
    <xf numFmtId="164" fontId="85" fillId="3" borderId="1" xfId="0" applyNumberFormat="1" applyFont="1" applyFill="1" applyBorder="1"/>
    <xf numFmtId="0" fontId="76" fillId="0" borderId="1" xfId="0" applyFont="1" applyBorder="1" applyAlignment="1"/>
    <xf numFmtId="0" fontId="51" fillId="0" borderId="1" xfId="0" applyFont="1" applyFill="1" applyBorder="1" applyAlignment="1">
      <alignment wrapText="1"/>
    </xf>
    <xf numFmtId="0" fontId="41" fillId="0" borderId="1" xfId="0" applyFont="1" applyFill="1" applyBorder="1" applyAlignment="1">
      <alignment wrapText="1"/>
    </xf>
    <xf numFmtId="0" fontId="47" fillId="2" borderId="1" xfId="0" applyFont="1" applyFill="1" applyBorder="1" applyAlignment="1">
      <alignment horizontal="justify" vertical="top" wrapText="1"/>
    </xf>
    <xf numFmtId="0" fontId="87" fillId="2" borderId="1" xfId="0" applyFont="1" applyFill="1" applyBorder="1" applyAlignment="1">
      <alignment horizontal="justify" vertical="top" wrapText="1"/>
    </xf>
    <xf numFmtId="0" fontId="88" fillId="0" borderId="1" xfId="0" applyFont="1" applyBorder="1" applyAlignment="1">
      <alignment horizontal="center" vertical="top" wrapText="1"/>
    </xf>
    <xf numFmtId="0" fontId="88" fillId="0" borderId="1" xfId="0" applyFont="1" applyBorder="1" applyAlignment="1">
      <alignment vertical="top" wrapText="1"/>
    </xf>
    <xf numFmtId="0" fontId="25" fillId="0" borderId="0" xfId="0" applyFont="1" applyAlignment="1">
      <alignment horizontal="right"/>
    </xf>
    <xf numFmtId="49" fontId="10" fillId="0" borderId="0" xfId="0" applyNumberFormat="1" applyFont="1" applyAlignment="1">
      <alignment wrapText="1"/>
    </xf>
    <xf numFmtId="0" fontId="41" fillId="0" borderId="12" xfId="0" applyFont="1" applyFill="1" applyBorder="1" applyAlignment="1">
      <alignment horizontal="left" vertical="top" wrapText="1"/>
    </xf>
    <xf numFmtId="0" fontId="89" fillId="0" borderId="13" xfId="0" applyFont="1" applyBorder="1" applyAlignment="1">
      <alignment horizontal="justify" vertical="center" wrapText="1"/>
    </xf>
    <xf numFmtId="164" fontId="90" fillId="0" borderId="1" xfId="0" applyNumberFormat="1" applyFont="1" applyFill="1" applyBorder="1"/>
    <xf numFmtId="0" fontId="72" fillId="2" borderId="1" xfId="0" applyFont="1" applyFill="1" applyBorder="1" applyAlignment="1">
      <alignment horizontal="justify" vertical="top" wrapText="1"/>
    </xf>
    <xf numFmtId="49" fontId="41" fillId="0" borderId="1" xfId="0" applyNumberFormat="1" applyFont="1" applyFill="1" applyBorder="1" applyAlignment="1">
      <alignment wrapText="1"/>
    </xf>
    <xf numFmtId="0" fontId="80" fillId="0" borderId="1" xfId="0" applyFont="1" applyBorder="1" applyAlignment="1">
      <alignment wrapText="1"/>
    </xf>
    <xf numFmtId="49" fontId="24" fillId="0" borderId="1" xfId="0" applyNumberFormat="1" applyFont="1" applyFill="1" applyBorder="1" applyAlignment="1">
      <alignment horizontal="center"/>
    </xf>
    <xf numFmtId="49" fontId="56" fillId="0" borderId="1" xfId="0" applyNumberFormat="1" applyFont="1" applyBorder="1" applyAlignment="1">
      <alignment horizontal="center" wrapText="1"/>
    </xf>
    <xf numFmtId="0" fontId="80" fillId="0" borderId="1" xfId="0" applyFont="1" applyBorder="1" applyAlignment="1">
      <alignment vertical="top" wrapText="1"/>
    </xf>
    <xf numFmtId="49" fontId="92" fillId="0" borderId="1" xfId="0" applyNumberFormat="1" applyFont="1" applyFill="1" applyBorder="1" applyAlignment="1">
      <alignment vertical="top" wrapText="1"/>
    </xf>
    <xf numFmtId="0" fontId="20" fillId="0" borderId="6" xfId="0" applyFont="1" applyBorder="1"/>
    <xf numFmtId="0" fontId="56" fillId="0" borderId="3" xfId="0" applyFont="1" applyBorder="1" applyAlignment="1">
      <alignment horizontal="center" vertical="top" wrapText="1"/>
    </xf>
    <xf numFmtId="0" fontId="56" fillId="0" borderId="3" xfId="0" applyFont="1" applyBorder="1" applyAlignment="1">
      <alignment vertical="top" wrapText="1"/>
    </xf>
    <xf numFmtId="0" fontId="69" fillId="0" borderId="1" xfId="0" applyFont="1" applyBorder="1" applyAlignment="1">
      <alignment horizontal="center" vertical="center" wrapText="1"/>
    </xf>
    <xf numFmtId="0" fontId="67" fillId="0" borderId="1" xfId="0" applyFont="1" applyBorder="1" applyAlignment="1">
      <alignment horizontal="justify" vertical="center" wrapText="1"/>
    </xf>
    <xf numFmtId="0" fontId="70" fillId="0" borderId="1" xfId="0" applyFont="1" applyBorder="1" applyAlignment="1">
      <alignment horizontal="center" vertical="center" wrapText="1"/>
    </xf>
    <xf numFmtId="0" fontId="70" fillId="0" borderId="1" xfId="0" applyFont="1" applyBorder="1" applyAlignment="1">
      <alignment horizontal="justify" vertical="center" wrapText="1"/>
    </xf>
    <xf numFmtId="0" fontId="93" fillId="0" borderId="1" xfId="0" applyFont="1" applyBorder="1" applyAlignment="1">
      <alignment wrapText="1"/>
    </xf>
    <xf numFmtId="0" fontId="29" fillId="0" borderId="1" xfId="0" applyFont="1" applyFill="1" applyBorder="1" applyAlignment="1">
      <alignment horizontal="left" wrapText="1"/>
    </xf>
    <xf numFmtId="0" fontId="92" fillId="0" borderId="1" xfId="0" applyFont="1" applyBorder="1"/>
    <xf numFmtId="49" fontId="51" fillId="0" borderId="1" xfId="0" applyNumberFormat="1" applyFont="1" applyBorder="1" applyAlignment="1">
      <alignment wrapText="1"/>
    </xf>
    <xf numFmtId="49" fontId="19" fillId="0" borderId="1" xfId="0" applyNumberFormat="1" applyFont="1" applyFill="1" applyBorder="1" applyAlignment="1">
      <alignment horizontal="center"/>
    </xf>
    <xf numFmtId="164" fontId="55" fillId="0" borderId="1" xfId="0" applyNumberFormat="1" applyFont="1" applyFill="1" applyBorder="1"/>
    <xf numFmtId="49" fontId="16" fillId="0" borderId="1" xfId="0" applyNumberFormat="1" applyFont="1" applyBorder="1" applyAlignment="1">
      <alignment horizontal="center"/>
    </xf>
    <xf numFmtId="0" fontId="80" fillId="0" borderId="1" xfId="0" applyFont="1" applyFill="1" applyBorder="1" applyAlignment="1">
      <alignment horizontal="left" vertical="top" wrapText="1"/>
    </xf>
    <xf numFmtId="0" fontId="51" fillId="0" borderId="1" xfId="0" applyFont="1" applyFill="1" applyBorder="1" applyAlignment="1">
      <alignment vertical="top" wrapText="1"/>
    </xf>
    <xf numFmtId="0" fontId="92" fillId="0" borderId="1" xfId="0" applyFont="1" applyBorder="1" applyAlignment="1">
      <alignment wrapText="1"/>
    </xf>
    <xf numFmtId="0" fontId="91" fillId="0" borderId="1" xfId="0" applyFont="1" applyBorder="1"/>
    <xf numFmtId="0" fontId="94" fillId="0" borderId="1" xfId="0" applyFont="1" applyBorder="1" applyAlignment="1">
      <alignment wrapText="1"/>
    </xf>
    <xf numFmtId="2" fontId="17" fillId="0" borderId="1" xfId="0" applyNumberFormat="1" applyFont="1" applyFill="1" applyBorder="1"/>
    <xf numFmtId="0" fontId="80" fillId="0" borderId="0" xfId="0" applyFont="1"/>
    <xf numFmtId="0" fontId="80" fillId="0" borderId="1" xfId="0" applyFont="1" applyBorder="1"/>
    <xf numFmtId="0" fontId="0" fillId="0" borderId="1" xfId="0" applyFont="1" applyBorder="1"/>
    <xf numFmtId="0" fontId="0" fillId="0" borderId="0" xfId="0" applyFont="1"/>
    <xf numFmtId="0" fontId="0" fillId="0" borderId="6" xfId="0" applyFont="1" applyBorder="1"/>
    <xf numFmtId="0" fontId="56" fillId="0" borderId="4" xfId="0" applyFont="1" applyBorder="1" applyAlignment="1">
      <alignment horizontal="center" vertical="top" wrapText="1"/>
    </xf>
    <xf numFmtId="0" fontId="41" fillId="0" borderId="14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justify" vertical="center" wrapText="1"/>
    </xf>
    <xf numFmtId="0" fontId="41" fillId="0" borderId="1" xfId="0" applyFont="1" applyBorder="1" applyAlignment="1">
      <alignment horizontal="center" vertical="center" wrapText="1"/>
    </xf>
    <xf numFmtId="0" fontId="67" fillId="0" borderId="3" xfId="0" applyFont="1" applyBorder="1" applyAlignment="1">
      <alignment wrapText="1"/>
    </xf>
    <xf numFmtId="164" fontId="86" fillId="3" borderId="1" xfId="0" applyNumberFormat="1" applyFont="1" applyFill="1" applyBorder="1"/>
    <xf numFmtId="49" fontId="95" fillId="0" borderId="1" xfId="0" applyNumberFormat="1" applyFont="1" applyFill="1" applyBorder="1" applyAlignment="1">
      <alignment wrapText="1"/>
    </xf>
    <xf numFmtId="164" fontId="18" fillId="0" borderId="1" xfId="0" applyNumberFormat="1" applyFont="1" applyBorder="1"/>
    <xf numFmtId="164" fontId="8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/>
    <xf numFmtId="49" fontId="6" fillId="0" borderId="10" xfId="0" applyNumberFormat="1" applyFont="1" applyBorder="1" applyAlignment="1">
      <alignment horizontal="right"/>
    </xf>
    <xf numFmtId="0" fontId="25" fillId="0" borderId="1" xfId="0" applyFont="1" applyFill="1" applyBorder="1"/>
    <xf numFmtId="49" fontId="18" fillId="0" borderId="4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25" fillId="0" borderId="1" xfId="0" applyFont="1" applyFill="1" applyBorder="1" applyAlignment="1"/>
    <xf numFmtId="49" fontId="10" fillId="0" borderId="0" xfId="0" applyNumberFormat="1" applyFont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0" fontId="0" fillId="0" borderId="1" xfId="0" applyBorder="1" applyAlignment="1"/>
    <xf numFmtId="49" fontId="34" fillId="0" borderId="5" xfId="0" applyNumberFormat="1" applyFont="1" applyBorder="1" applyAlignment="1"/>
    <xf numFmtId="49" fontId="34" fillId="0" borderId="11" xfId="0" applyNumberFormat="1" applyFont="1" applyBorder="1" applyAlignment="1"/>
    <xf numFmtId="49" fontId="34" fillId="0" borderId="6" xfId="0" applyNumberFormat="1" applyFont="1" applyBorder="1" applyAlignment="1"/>
    <xf numFmtId="49" fontId="7" fillId="0" borderId="10" xfId="0" applyNumberFormat="1" applyFont="1" applyBorder="1" applyAlignment="1">
      <alignment horizontal="right"/>
    </xf>
    <xf numFmtId="49" fontId="10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2"/>
  <sheetViews>
    <sheetView topLeftCell="A119" zoomScaleSheetLayoutView="100" workbookViewId="0">
      <selection activeCell="D167" sqref="D167"/>
    </sheetView>
  </sheetViews>
  <sheetFormatPr defaultRowHeight="12.75" x14ac:dyDescent="0.2"/>
  <cols>
    <col min="1" max="1" width="6" style="2" customWidth="1"/>
    <col min="2" max="2" width="11" style="2" customWidth="1"/>
    <col min="3" max="3" width="4.42578125" style="2" customWidth="1"/>
    <col min="4" max="4" width="66.140625" style="69" customWidth="1"/>
    <col min="5" max="5" width="11.7109375" customWidth="1"/>
    <col min="6" max="6" width="12.28515625" customWidth="1"/>
  </cols>
  <sheetData>
    <row r="1" spans="1:6" ht="18" customHeight="1" x14ac:dyDescent="0.25">
      <c r="B1"/>
      <c r="C1"/>
      <c r="D1" s="199" t="s">
        <v>460</v>
      </c>
    </row>
    <row r="2" spans="1:6" x14ac:dyDescent="0.2">
      <c r="B2"/>
      <c r="C2"/>
      <c r="D2" s="3" t="s">
        <v>450</v>
      </c>
    </row>
    <row r="3" spans="1:6" x14ac:dyDescent="0.2">
      <c r="B3"/>
      <c r="C3"/>
      <c r="D3" s="3" t="s">
        <v>404</v>
      </c>
    </row>
    <row r="4" spans="1:6" x14ac:dyDescent="0.2">
      <c r="B4"/>
      <c r="C4"/>
      <c r="D4" s="3" t="s">
        <v>392</v>
      </c>
    </row>
    <row r="5" spans="1:6" ht="17.25" customHeight="1" x14ac:dyDescent="0.25">
      <c r="A5" s="3"/>
      <c r="D5" s="200" t="s">
        <v>283</v>
      </c>
    </row>
    <row r="6" spans="1:6" x14ac:dyDescent="0.2">
      <c r="A6" s="247" t="s">
        <v>288</v>
      </c>
      <c r="B6" s="247"/>
      <c r="C6" s="247"/>
      <c r="D6" s="247"/>
    </row>
    <row r="7" spans="1:6" ht="12.75" customHeight="1" x14ac:dyDescent="0.2">
      <c r="A7" s="251" t="s">
        <v>7</v>
      </c>
      <c r="B7" s="251"/>
      <c r="C7" s="251"/>
      <c r="D7" s="249" t="s">
        <v>14</v>
      </c>
      <c r="E7" s="244" t="s">
        <v>393</v>
      </c>
      <c r="F7" s="244" t="s">
        <v>394</v>
      </c>
    </row>
    <row r="8" spans="1:6" ht="45.75" customHeight="1" x14ac:dyDescent="0.2">
      <c r="A8" s="5" t="s">
        <v>0</v>
      </c>
      <c r="B8" s="115" t="s">
        <v>1</v>
      </c>
      <c r="C8" s="5" t="s">
        <v>2</v>
      </c>
      <c r="D8" s="250"/>
      <c r="E8" s="244"/>
      <c r="F8" s="244"/>
    </row>
    <row r="9" spans="1:6" s="4" customFormat="1" ht="15.75" x14ac:dyDescent="0.25">
      <c r="A9" s="66">
        <v>901</v>
      </c>
      <c r="B9" s="248" t="s">
        <v>8</v>
      </c>
      <c r="C9" s="248"/>
      <c r="D9" s="248"/>
      <c r="E9" s="45">
        <f>E10+E12+E14+E18+E20+E26+E28+E30+E33+E35+E38+E40+E42+E44+E46+E48+E50+E55+E57+E59+E61+E63+E65+E67+E69+E71+E73+E75+E77+E79+E83+E85+E87+E89+E91+E93+E95+E97+E53+E99+E101+E103+E106+E109+E111+E113+E116+E118+E120</f>
        <v>58128.339999999989</v>
      </c>
      <c r="F9" s="45">
        <f>F10+F12+F14+F18+F20+F26+F28+F30+F33+F35+F38+F40+F42+F44+F46+F48+F50+F55+F57+F59+F61+F63+F65+F67+F69+F71+F73+F75+F77+F79+F83+F85+F87+F89+F91+F93+F95+F97+F53+F99+F101+F103+F106+F109+F111+F113+F116+F118+F120</f>
        <v>56592.19999999999</v>
      </c>
    </row>
    <row r="10" spans="1:6" ht="27.75" customHeight="1" x14ac:dyDescent="0.2">
      <c r="A10" s="40" t="s">
        <v>3</v>
      </c>
      <c r="B10" s="116" t="s">
        <v>76</v>
      </c>
      <c r="C10" s="15"/>
      <c r="D10" s="95" t="s">
        <v>330</v>
      </c>
      <c r="E10" s="97">
        <f t="shared" ref="E10:F10" si="0">E11</f>
        <v>1987</v>
      </c>
      <c r="F10" s="97">
        <f t="shared" si="0"/>
        <v>1987</v>
      </c>
    </row>
    <row r="11" spans="1:6" ht="53.25" customHeight="1" x14ac:dyDescent="0.2">
      <c r="A11" s="18" t="s">
        <v>3</v>
      </c>
      <c r="B11" s="116" t="s">
        <v>76</v>
      </c>
      <c r="C11" s="30" t="s">
        <v>395</v>
      </c>
      <c r="D11" s="20" t="s">
        <v>406</v>
      </c>
      <c r="E11" s="17">
        <v>1987</v>
      </c>
      <c r="F11" s="17">
        <v>1987</v>
      </c>
    </row>
    <row r="12" spans="1:6" ht="18" customHeight="1" x14ac:dyDescent="0.2">
      <c r="A12" s="18" t="s">
        <v>35</v>
      </c>
      <c r="B12" s="172">
        <v>9090005900</v>
      </c>
      <c r="C12" s="15"/>
      <c r="D12" s="95" t="s">
        <v>75</v>
      </c>
      <c r="E12" s="97">
        <f t="shared" ref="E12:F12" si="1">E13</f>
        <v>54</v>
      </c>
      <c r="F12" s="97">
        <f t="shared" si="1"/>
        <v>54</v>
      </c>
    </row>
    <row r="13" spans="1:6" ht="49.5" customHeight="1" x14ac:dyDescent="0.2">
      <c r="A13" s="18" t="s">
        <v>35</v>
      </c>
      <c r="B13" s="172">
        <v>9090005900</v>
      </c>
      <c r="C13" s="18" t="s">
        <v>395</v>
      </c>
      <c r="D13" s="20" t="s">
        <v>406</v>
      </c>
      <c r="E13" s="17">
        <v>54</v>
      </c>
      <c r="F13" s="17">
        <v>54</v>
      </c>
    </row>
    <row r="14" spans="1:6" ht="25.5" customHeight="1" x14ac:dyDescent="0.2">
      <c r="A14" s="40" t="s">
        <v>4</v>
      </c>
      <c r="B14" s="116" t="s">
        <v>76</v>
      </c>
      <c r="C14" s="15"/>
      <c r="D14" s="95" t="s">
        <v>330</v>
      </c>
      <c r="E14" s="97">
        <f>E15+E16+E17</f>
        <v>24333</v>
      </c>
      <c r="F14" s="97">
        <f>F15+F16+F17</f>
        <v>24334</v>
      </c>
    </row>
    <row r="15" spans="1:6" ht="58.5" customHeight="1" x14ac:dyDescent="0.25">
      <c r="A15" s="18" t="s">
        <v>4</v>
      </c>
      <c r="B15" s="116" t="s">
        <v>76</v>
      </c>
      <c r="C15" s="18" t="s">
        <v>395</v>
      </c>
      <c r="D15" s="218" t="s">
        <v>406</v>
      </c>
      <c r="E15" s="17">
        <v>22217</v>
      </c>
      <c r="F15" s="17">
        <v>22218</v>
      </c>
    </row>
    <row r="16" spans="1:6" ht="28.5" customHeight="1" x14ac:dyDescent="0.2">
      <c r="A16" s="18" t="s">
        <v>4</v>
      </c>
      <c r="B16" s="116" t="s">
        <v>76</v>
      </c>
      <c r="C16" s="18" t="s">
        <v>396</v>
      </c>
      <c r="D16" s="83" t="s">
        <v>407</v>
      </c>
      <c r="E16" s="17">
        <v>2103</v>
      </c>
      <c r="F16" s="17">
        <v>2103</v>
      </c>
    </row>
    <row r="17" spans="1:6" ht="17.25" customHeight="1" x14ac:dyDescent="0.25">
      <c r="A17" s="18" t="s">
        <v>4</v>
      </c>
      <c r="B17" s="116" t="s">
        <v>76</v>
      </c>
      <c r="C17" s="18" t="s">
        <v>398</v>
      </c>
      <c r="D17" s="220" t="s">
        <v>409</v>
      </c>
      <c r="E17" s="17">
        <v>13</v>
      </c>
      <c r="F17" s="17">
        <v>13</v>
      </c>
    </row>
    <row r="18" spans="1:6" ht="29.25" customHeight="1" x14ac:dyDescent="0.2">
      <c r="A18" s="18" t="s">
        <v>4</v>
      </c>
      <c r="B18" s="116" t="s">
        <v>331</v>
      </c>
      <c r="C18" s="18"/>
      <c r="D18" s="165" t="s">
        <v>332</v>
      </c>
      <c r="E18" s="147">
        <f t="shared" ref="E18:F18" si="2">E19</f>
        <v>500</v>
      </c>
      <c r="F18" s="147">
        <f t="shared" si="2"/>
        <v>500</v>
      </c>
    </row>
    <row r="19" spans="1:6" ht="53.25" customHeight="1" x14ac:dyDescent="0.2">
      <c r="A19" s="18" t="s">
        <v>4</v>
      </c>
      <c r="B19" s="116" t="s">
        <v>331</v>
      </c>
      <c r="C19" s="18" t="s">
        <v>395</v>
      </c>
      <c r="D19" s="20" t="s">
        <v>406</v>
      </c>
      <c r="E19" s="17">
        <v>500</v>
      </c>
      <c r="F19" s="17">
        <v>500</v>
      </c>
    </row>
    <row r="20" spans="1:6" ht="42" customHeight="1" x14ac:dyDescent="0.2">
      <c r="A20" s="40" t="s">
        <v>291</v>
      </c>
      <c r="B20" s="116" t="s">
        <v>292</v>
      </c>
      <c r="C20" s="18"/>
      <c r="D20" s="95" t="s">
        <v>293</v>
      </c>
      <c r="E20" s="97">
        <f t="shared" ref="E20:F20" si="3">E21</f>
        <v>0.93</v>
      </c>
      <c r="F20" s="97">
        <f t="shared" si="3"/>
        <v>0</v>
      </c>
    </row>
    <row r="21" spans="1:6" ht="26.25" customHeight="1" x14ac:dyDescent="0.2">
      <c r="A21" s="18" t="s">
        <v>291</v>
      </c>
      <c r="B21" s="116" t="s">
        <v>292</v>
      </c>
      <c r="C21" s="18" t="s">
        <v>396</v>
      </c>
      <c r="D21" s="83" t="s">
        <v>407</v>
      </c>
      <c r="E21" s="17">
        <v>0.93</v>
      </c>
      <c r="F21" s="17">
        <v>0</v>
      </c>
    </row>
    <row r="22" spans="1:6" ht="16.5" hidden="1" customHeight="1" x14ac:dyDescent="0.2">
      <c r="A22" s="40" t="s">
        <v>73</v>
      </c>
      <c r="B22" s="116" t="s">
        <v>300</v>
      </c>
      <c r="C22" s="18"/>
      <c r="D22" s="166" t="s">
        <v>301</v>
      </c>
      <c r="E22" s="97">
        <f t="shared" ref="E22:F22" si="4">E23+E24+E25</f>
        <v>0</v>
      </c>
      <c r="F22" s="97">
        <f t="shared" si="4"/>
        <v>0</v>
      </c>
    </row>
    <row r="23" spans="1:6" ht="18.75" hidden="1" customHeight="1" x14ac:dyDescent="0.2">
      <c r="A23" s="18" t="s">
        <v>73</v>
      </c>
      <c r="B23" s="116" t="s">
        <v>300</v>
      </c>
      <c r="C23" s="18" t="s">
        <v>54</v>
      </c>
      <c r="D23" s="84" t="s">
        <v>136</v>
      </c>
      <c r="E23" s="17">
        <v>0</v>
      </c>
      <c r="F23" s="17">
        <v>0</v>
      </c>
    </row>
    <row r="24" spans="1:6" ht="25.5" hidden="1" customHeight="1" x14ac:dyDescent="0.2">
      <c r="A24" s="18" t="s">
        <v>73</v>
      </c>
      <c r="B24" s="116" t="s">
        <v>300</v>
      </c>
      <c r="C24" s="18" t="s">
        <v>55</v>
      </c>
      <c r="D24" s="83" t="s">
        <v>72</v>
      </c>
      <c r="E24" s="17">
        <v>0</v>
      </c>
      <c r="F24" s="17">
        <v>0</v>
      </c>
    </row>
    <row r="25" spans="1:6" ht="39" hidden="1" customHeight="1" x14ac:dyDescent="0.2">
      <c r="A25" s="18" t="s">
        <v>73</v>
      </c>
      <c r="B25" s="116" t="s">
        <v>300</v>
      </c>
      <c r="C25" s="18" t="s">
        <v>134</v>
      </c>
      <c r="D25" s="83" t="s">
        <v>135</v>
      </c>
      <c r="E25" s="17">
        <v>0</v>
      </c>
      <c r="F25" s="17">
        <v>0</v>
      </c>
    </row>
    <row r="26" spans="1:6" ht="24.75" customHeight="1" x14ac:dyDescent="0.2">
      <c r="A26" s="40" t="s">
        <v>38</v>
      </c>
      <c r="B26" s="172">
        <v>9090020001</v>
      </c>
      <c r="C26" s="18"/>
      <c r="D26" s="95" t="s">
        <v>487</v>
      </c>
      <c r="E26" s="97">
        <f t="shared" ref="E26:F26" si="5">E27</f>
        <v>100</v>
      </c>
      <c r="F26" s="97">
        <f t="shared" si="5"/>
        <v>100</v>
      </c>
    </row>
    <row r="27" spans="1:6" ht="15" customHeight="1" x14ac:dyDescent="0.25">
      <c r="A27" s="18" t="s">
        <v>38</v>
      </c>
      <c r="B27" s="172">
        <v>9090020001</v>
      </c>
      <c r="C27" s="18" t="s">
        <v>398</v>
      </c>
      <c r="D27" s="220" t="s">
        <v>409</v>
      </c>
      <c r="E27" s="17">
        <v>100</v>
      </c>
      <c r="F27" s="17">
        <v>100</v>
      </c>
    </row>
    <row r="28" spans="1:6" ht="27" customHeight="1" x14ac:dyDescent="0.2">
      <c r="A28" s="18" t="s">
        <v>38</v>
      </c>
      <c r="B28" s="94" t="s">
        <v>108</v>
      </c>
      <c r="C28" s="18"/>
      <c r="D28" s="95" t="s">
        <v>488</v>
      </c>
      <c r="E28" s="157">
        <f t="shared" ref="E28:F28" si="6">E29</f>
        <v>70</v>
      </c>
      <c r="F28" s="157">
        <f t="shared" si="6"/>
        <v>70</v>
      </c>
    </row>
    <row r="29" spans="1:6" ht="15" customHeight="1" x14ac:dyDescent="0.25">
      <c r="A29" s="18" t="s">
        <v>38</v>
      </c>
      <c r="B29" s="94" t="s">
        <v>108</v>
      </c>
      <c r="C29" s="18" t="s">
        <v>398</v>
      </c>
      <c r="D29" s="220" t="s">
        <v>409</v>
      </c>
      <c r="E29" s="17">
        <v>70</v>
      </c>
      <c r="F29" s="17">
        <v>70</v>
      </c>
    </row>
    <row r="30" spans="1:6" ht="38.25" customHeight="1" x14ac:dyDescent="0.2">
      <c r="A30" s="18" t="s">
        <v>47</v>
      </c>
      <c r="B30" s="116" t="s">
        <v>79</v>
      </c>
      <c r="C30" s="18"/>
      <c r="D30" s="221" t="s">
        <v>78</v>
      </c>
      <c r="E30" s="97">
        <f t="shared" ref="E30:F30" si="7">E31+E32</f>
        <v>575</v>
      </c>
      <c r="F30" s="97">
        <f t="shared" si="7"/>
        <v>577</v>
      </c>
    </row>
    <row r="31" spans="1:6" ht="54" customHeight="1" x14ac:dyDescent="0.2">
      <c r="A31" s="18" t="s">
        <v>47</v>
      </c>
      <c r="B31" s="116" t="s">
        <v>79</v>
      </c>
      <c r="C31" s="18" t="s">
        <v>395</v>
      </c>
      <c r="D31" s="20" t="s">
        <v>406</v>
      </c>
      <c r="E31" s="17">
        <v>548</v>
      </c>
      <c r="F31" s="17">
        <v>548</v>
      </c>
    </row>
    <row r="32" spans="1:6" ht="25.5" x14ac:dyDescent="0.2">
      <c r="A32" s="18" t="s">
        <v>47</v>
      </c>
      <c r="B32" s="116" t="s">
        <v>79</v>
      </c>
      <c r="C32" s="18" t="s">
        <v>396</v>
      </c>
      <c r="D32" s="83" t="s">
        <v>407</v>
      </c>
      <c r="E32" s="17">
        <v>27</v>
      </c>
      <c r="F32" s="17">
        <v>29</v>
      </c>
    </row>
    <row r="33" spans="1:6" ht="39" customHeight="1" x14ac:dyDescent="0.2">
      <c r="A33" s="18" t="s">
        <v>47</v>
      </c>
      <c r="B33" s="94" t="s">
        <v>81</v>
      </c>
      <c r="C33" s="18"/>
      <c r="D33" s="95" t="s">
        <v>80</v>
      </c>
      <c r="E33" s="97">
        <f t="shared" ref="E33:F33" si="8">E34</f>
        <v>1</v>
      </c>
      <c r="F33" s="97">
        <f t="shared" si="8"/>
        <v>1</v>
      </c>
    </row>
    <row r="34" spans="1:6" ht="27.75" customHeight="1" x14ac:dyDescent="0.2">
      <c r="A34" s="18" t="s">
        <v>47</v>
      </c>
      <c r="B34" s="94" t="s">
        <v>81</v>
      </c>
      <c r="C34" s="18" t="s">
        <v>396</v>
      </c>
      <c r="D34" s="83" t="s">
        <v>407</v>
      </c>
      <c r="E34" s="29">
        <v>1</v>
      </c>
      <c r="F34" s="29">
        <v>1</v>
      </c>
    </row>
    <row r="35" spans="1:6" ht="25.5" x14ac:dyDescent="0.2">
      <c r="A35" s="18" t="s">
        <v>47</v>
      </c>
      <c r="B35" s="94" t="s">
        <v>83</v>
      </c>
      <c r="C35" s="15"/>
      <c r="D35" s="95" t="s">
        <v>82</v>
      </c>
      <c r="E35" s="97">
        <f t="shared" ref="E35:F35" si="9">E36+E37</f>
        <v>2150</v>
      </c>
      <c r="F35" s="97">
        <f t="shared" si="9"/>
        <v>2150</v>
      </c>
    </row>
    <row r="36" spans="1:6" ht="51" x14ac:dyDescent="0.2">
      <c r="A36" s="21" t="s">
        <v>47</v>
      </c>
      <c r="B36" s="94" t="s">
        <v>83</v>
      </c>
      <c r="C36" s="18" t="s">
        <v>395</v>
      </c>
      <c r="D36" s="20" t="s">
        <v>406</v>
      </c>
      <c r="E36" s="29">
        <v>2074</v>
      </c>
      <c r="F36" s="29">
        <v>2074</v>
      </c>
    </row>
    <row r="37" spans="1:6" ht="29.25" customHeight="1" x14ac:dyDescent="0.2">
      <c r="A37" s="21" t="s">
        <v>47</v>
      </c>
      <c r="B37" s="94" t="s">
        <v>83</v>
      </c>
      <c r="C37" s="18" t="s">
        <v>396</v>
      </c>
      <c r="D37" s="83" t="s">
        <v>407</v>
      </c>
      <c r="E37" s="29">
        <v>76</v>
      </c>
      <c r="F37" s="29">
        <v>76</v>
      </c>
    </row>
    <row r="38" spans="1:6" ht="37.5" customHeight="1" x14ac:dyDescent="0.2">
      <c r="A38" s="18" t="s">
        <v>47</v>
      </c>
      <c r="B38" s="94" t="s">
        <v>85</v>
      </c>
      <c r="C38" s="15"/>
      <c r="D38" s="95" t="s">
        <v>84</v>
      </c>
      <c r="E38" s="97">
        <f t="shared" ref="E38:F38" si="10">E39</f>
        <v>100</v>
      </c>
      <c r="F38" s="97">
        <f t="shared" si="10"/>
        <v>100</v>
      </c>
    </row>
    <row r="39" spans="1:6" ht="26.25" customHeight="1" x14ac:dyDescent="0.2">
      <c r="A39" s="18" t="s">
        <v>47</v>
      </c>
      <c r="B39" s="94" t="s">
        <v>85</v>
      </c>
      <c r="C39" s="15" t="s">
        <v>396</v>
      </c>
      <c r="D39" s="83" t="s">
        <v>407</v>
      </c>
      <c r="E39" s="17">
        <v>100</v>
      </c>
      <c r="F39" s="17">
        <v>100</v>
      </c>
    </row>
    <row r="40" spans="1:6" ht="26.25" customHeight="1" x14ac:dyDescent="0.2">
      <c r="A40" s="18" t="s">
        <v>47</v>
      </c>
      <c r="B40" s="94" t="s">
        <v>87</v>
      </c>
      <c r="C40" s="18"/>
      <c r="D40" s="95" t="s">
        <v>86</v>
      </c>
      <c r="E40" s="97">
        <f t="shared" ref="E40:F40" si="11">E41</f>
        <v>10</v>
      </c>
      <c r="F40" s="97">
        <f t="shared" si="11"/>
        <v>10</v>
      </c>
    </row>
    <row r="41" spans="1:6" ht="24.75" customHeight="1" x14ac:dyDescent="0.2">
      <c r="A41" s="18" t="s">
        <v>47</v>
      </c>
      <c r="B41" s="94" t="s">
        <v>87</v>
      </c>
      <c r="C41" s="18" t="s">
        <v>396</v>
      </c>
      <c r="D41" s="83" t="s">
        <v>407</v>
      </c>
      <c r="E41" s="17">
        <v>10</v>
      </c>
      <c r="F41" s="17">
        <v>10</v>
      </c>
    </row>
    <row r="42" spans="1:6" ht="27.75" customHeight="1" x14ac:dyDescent="0.2">
      <c r="A42" s="18" t="s">
        <v>47</v>
      </c>
      <c r="B42" s="94" t="s">
        <v>89</v>
      </c>
      <c r="C42" s="18"/>
      <c r="D42" s="95" t="s">
        <v>88</v>
      </c>
      <c r="E42" s="97">
        <f t="shared" ref="E42:F42" si="12">E43</f>
        <v>15</v>
      </c>
      <c r="F42" s="97">
        <f t="shared" si="12"/>
        <v>15</v>
      </c>
    </row>
    <row r="43" spans="1:6" ht="25.5" customHeight="1" x14ac:dyDescent="0.2">
      <c r="A43" s="18" t="s">
        <v>47</v>
      </c>
      <c r="B43" s="94" t="s">
        <v>89</v>
      </c>
      <c r="C43" s="18" t="s">
        <v>396</v>
      </c>
      <c r="D43" s="83" t="s">
        <v>407</v>
      </c>
      <c r="E43" s="17">
        <v>15</v>
      </c>
      <c r="F43" s="17">
        <v>15</v>
      </c>
    </row>
    <row r="44" spans="1:6" ht="16.5" customHeight="1" x14ac:dyDescent="0.2">
      <c r="A44" s="18" t="s">
        <v>47</v>
      </c>
      <c r="B44" s="94" t="s">
        <v>297</v>
      </c>
      <c r="C44" s="18"/>
      <c r="D44" s="99" t="s">
        <v>298</v>
      </c>
      <c r="E44" s="97">
        <f t="shared" ref="E44:F44" si="13">E45</f>
        <v>864</v>
      </c>
      <c r="F44" s="97">
        <f t="shared" si="13"/>
        <v>864</v>
      </c>
    </row>
    <row r="45" spans="1:6" ht="53.25" customHeight="1" x14ac:dyDescent="0.2">
      <c r="A45" s="18" t="s">
        <v>47</v>
      </c>
      <c r="B45" s="94" t="s">
        <v>297</v>
      </c>
      <c r="C45" s="18" t="s">
        <v>395</v>
      </c>
      <c r="D45" s="20" t="s">
        <v>406</v>
      </c>
      <c r="E45" s="17">
        <v>864</v>
      </c>
      <c r="F45" s="17">
        <v>864</v>
      </c>
    </row>
    <row r="46" spans="1:6" ht="18" customHeight="1" x14ac:dyDescent="0.2">
      <c r="A46" s="18" t="s">
        <v>47</v>
      </c>
      <c r="B46" s="94" t="s">
        <v>349</v>
      </c>
      <c r="C46" s="18"/>
      <c r="D46" s="99" t="s">
        <v>348</v>
      </c>
      <c r="E46" s="157">
        <f t="shared" ref="E46:F46" si="14">E47</f>
        <v>8.6999999999999993</v>
      </c>
      <c r="F46" s="157">
        <f t="shared" si="14"/>
        <v>8.6999999999999993</v>
      </c>
    </row>
    <row r="47" spans="1:6" ht="59.25" customHeight="1" x14ac:dyDescent="0.25">
      <c r="A47" s="18" t="s">
        <v>47</v>
      </c>
      <c r="B47" s="94" t="s">
        <v>349</v>
      </c>
      <c r="C47" s="18" t="s">
        <v>395</v>
      </c>
      <c r="D47" s="218" t="s">
        <v>406</v>
      </c>
      <c r="E47" s="17">
        <v>8.6999999999999993</v>
      </c>
      <c r="F47" s="17">
        <v>8.6999999999999993</v>
      </c>
    </row>
    <row r="48" spans="1:6" ht="24.75" customHeight="1" x14ac:dyDescent="0.2">
      <c r="A48" s="18" t="s">
        <v>47</v>
      </c>
      <c r="B48" s="94" t="s">
        <v>310</v>
      </c>
      <c r="C48" s="18"/>
      <c r="D48" s="150" t="s">
        <v>323</v>
      </c>
      <c r="E48" s="157">
        <f t="shared" ref="E48:F48" si="15">E49</f>
        <v>14</v>
      </c>
      <c r="F48" s="157">
        <f t="shared" si="15"/>
        <v>14</v>
      </c>
    </row>
    <row r="49" spans="1:6" ht="28.5" customHeight="1" x14ac:dyDescent="0.2">
      <c r="A49" s="18" t="s">
        <v>47</v>
      </c>
      <c r="B49" s="94" t="s">
        <v>310</v>
      </c>
      <c r="C49" s="18" t="s">
        <v>396</v>
      </c>
      <c r="D49" s="83" t="s">
        <v>407</v>
      </c>
      <c r="E49" s="17">
        <v>14</v>
      </c>
      <c r="F49" s="17">
        <v>14</v>
      </c>
    </row>
    <row r="50" spans="1:6" ht="28.5" customHeight="1" x14ac:dyDescent="0.2">
      <c r="A50" s="80" t="s">
        <v>48</v>
      </c>
      <c r="B50" s="116" t="s">
        <v>110</v>
      </c>
      <c r="C50" s="224"/>
      <c r="D50" s="95" t="s">
        <v>109</v>
      </c>
      <c r="E50" s="98">
        <f t="shared" ref="E50:F50" si="16">E51+E52</f>
        <v>559.21</v>
      </c>
      <c r="F50" s="98">
        <f t="shared" si="16"/>
        <v>0</v>
      </c>
    </row>
    <row r="51" spans="1:6" ht="28.5" customHeight="1" x14ac:dyDescent="0.25">
      <c r="A51" s="21" t="s">
        <v>48</v>
      </c>
      <c r="B51" s="116" t="s">
        <v>110</v>
      </c>
      <c r="C51" s="18" t="s">
        <v>395</v>
      </c>
      <c r="D51" s="218" t="s">
        <v>406</v>
      </c>
      <c r="E51" s="17">
        <v>494.05</v>
      </c>
      <c r="F51" s="17">
        <v>0</v>
      </c>
    </row>
    <row r="52" spans="1:6" ht="28.5" customHeight="1" x14ac:dyDescent="0.2">
      <c r="A52" s="21" t="s">
        <v>48</v>
      </c>
      <c r="B52" s="94" t="s">
        <v>411</v>
      </c>
      <c r="C52" s="18" t="s">
        <v>396</v>
      </c>
      <c r="D52" s="83" t="s">
        <v>407</v>
      </c>
      <c r="E52" s="17">
        <v>65.16</v>
      </c>
      <c r="F52" s="17">
        <v>0</v>
      </c>
    </row>
    <row r="53" spans="1:6" s="11" customFormat="1" ht="27" customHeight="1" x14ac:dyDescent="0.2">
      <c r="A53" s="30" t="s">
        <v>41</v>
      </c>
      <c r="B53" s="94" t="s">
        <v>416</v>
      </c>
      <c r="C53" s="30"/>
      <c r="D53" s="150" t="s">
        <v>489</v>
      </c>
      <c r="E53" s="147">
        <f t="shared" ref="E53:F53" si="17">E54</f>
        <v>295</v>
      </c>
      <c r="F53" s="147">
        <f t="shared" si="17"/>
        <v>295</v>
      </c>
    </row>
    <row r="54" spans="1:6" s="11" customFormat="1" ht="30" customHeight="1" x14ac:dyDescent="0.2">
      <c r="A54" s="30" t="s">
        <v>41</v>
      </c>
      <c r="B54" s="94" t="s">
        <v>416</v>
      </c>
      <c r="C54" s="30" t="s">
        <v>396</v>
      </c>
      <c r="D54" s="83" t="s">
        <v>407</v>
      </c>
      <c r="E54" s="17">
        <v>295</v>
      </c>
      <c r="F54" s="17">
        <v>295</v>
      </c>
    </row>
    <row r="55" spans="1:6" ht="14.25" customHeight="1" x14ac:dyDescent="0.2">
      <c r="A55" s="40" t="s">
        <v>59</v>
      </c>
      <c r="B55" s="94" t="s">
        <v>318</v>
      </c>
      <c r="C55" s="85"/>
      <c r="D55" s="99" t="s">
        <v>91</v>
      </c>
      <c r="E55" s="97">
        <f t="shared" ref="E55:F55" si="18">E56</f>
        <v>30</v>
      </c>
      <c r="F55" s="97">
        <f t="shared" si="18"/>
        <v>30</v>
      </c>
    </row>
    <row r="56" spans="1:6" ht="27.75" customHeight="1" x14ac:dyDescent="0.2">
      <c r="A56" s="85" t="s">
        <v>59</v>
      </c>
      <c r="B56" s="94" t="s">
        <v>318</v>
      </c>
      <c r="C56" s="85" t="s">
        <v>396</v>
      </c>
      <c r="D56" s="83" t="s">
        <v>407</v>
      </c>
      <c r="E56" s="17">
        <v>30</v>
      </c>
      <c r="F56" s="17">
        <v>30</v>
      </c>
    </row>
    <row r="57" spans="1:6" s="12" customFormat="1" ht="25.5" customHeight="1" x14ac:dyDescent="0.2">
      <c r="A57" s="85" t="s">
        <v>313</v>
      </c>
      <c r="B57" s="94" t="s">
        <v>423</v>
      </c>
      <c r="C57" s="85"/>
      <c r="D57" s="152" t="s">
        <v>421</v>
      </c>
      <c r="E57" s="203">
        <f>E58</f>
        <v>135</v>
      </c>
      <c r="F57" s="203">
        <f>F58</f>
        <v>135</v>
      </c>
    </row>
    <row r="58" spans="1:6" s="12" customFormat="1" ht="30" customHeight="1" x14ac:dyDescent="0.2">
      <c r="A58" s="85" t="s">
        <v>313</v>
      </c>
      <c r="B58" s="94" t="s">
        <v>423</v>
      </c>
      <c r="C58" s="85" t="s">
        <v>396</v>
      </c>
      <c r="D58" s="83" t="s">
        <v>407</v>
      </c>
      <c r="E58" s="17">
        <v>135</v>
      </c>
      <c r="F58" s="17">
        <v>135</v>
      </c>
    </row>
    <row r="59" spans="1:6" s="12" customFormat="1" ht="30" customHeight="1" x14ac:dyDescent="0.2">
      <c r="A59" s="85" t="s">
        <v>313</v>
      </c>
      <c r="B59" s="94" t="s">
        <v>424</v>
      </c>
      <c r="C59" s="85"/>
      <c r="D59" s="152" t="s">
        <v>422</v>
      </c>
      <c r="E59" s="147">
        <f t="shared" ref="E59:F59" si="19">E60</f>
        <v>15</v>
      </c>
      <c r="F59" s="147">
        <f t="shared" si="19"/>
        <v>15</v>
      </c>
    </row>
    <row r="60" spans="1:6" s="12" customFormat="1" ht="30" customHeight="1" x14ac:dyDescent="0.2">
      <c r="A60" s="85" t="s">
        <v>313</v>
      </c>
      <c r="B60" s="94" t="s">
        <v>424</v>
      </c>
      <c r="C60" s="85" t="s">
        <v>396</v>
      </c>
      <c r="D60" s="83" t="s">
        <v>407</v>
      </c>
      <c r="E60" s="17">
        <v>15</v>
      </c>
      <c r="F60" s="17">
        <v>15</v>
      </c>
    </row>
    <row r="61" spans="1:6" ht="36.75" customHeight="1" x14ac:dyDescent="0.2">
      <c r="A61" s="40" t="s">
        <v>56</v>
      </c>
      <c r="B61" s="94" t="s">
        <v>138</v>
      </c>
      <c r="C61" s="23"/>
      <c r="D61" s="100" t="s">
        <v>137</v>
      </c>
      <c r="E61" s="143">
        <f t="shared" ref="E61:F61" si="20">E62</f>
        <v>6044</v>
      </c>
      <c r="F61" s="143">
        <f t="shared" si="20"/>
        <v>6162</v>
      </c>
    </row>
    <row r="62" spans="1:6" ht="28.5" customHeight="1" x14ac:dyDescent="0.25">
      <c r="A62" s="18" t="s">
        <v>56</v>
      </c>
      <c r="B62" s="94" t="s">
        <v>138</v>
      </c>
      <c r="C62" s="23" t="s">
        <v>396</v>
      </c>
      <c r="D62" s="83" t="s">
        <v>407</v>
      </c>
      <c r="E62" s="101">
        <v>6044</v>
      </c>
      <c r="F62" s="101">
        <v>6162</v>
      </c>
    </row>
    <row r="63" spans="1:6" ht="40.5" customHeight="1" x14ac:dyDescent="0.2">
      <c r="A63" s="18" t="s">
        <v>56</v>
      </c>
      <c r="B63" s="94" t="s">
        <v>303</v>
      </c>
      <c r="C63" s="23"/>
      <c r="D63" s="185" t="s">
        <v>289</v>
      </c>
      <c r="E63" s="186">
        <f t="shared" ref="E63:F63" si="21">E64</f>
        <v>61</v>
      </c>
      <c r="F63" s="186">
        <f t="shared" si="21"/>
        <v>62</v>
      </c>
    </row>
    <row r="64" spans="1:6" ht="26.25" customHeight="1" x14ac:dyDescent="0.25">
      <c r="A64" s="18" t="s">
        <v>56</v>
      </c>
      <c r="B64" s="94" t="s">
        <v>303</v>
      </c>
      <c r="C64" s="23" t="s">
        <v>396</v>
      </c>
      <c r="D64" s="83" t="s">
        <v>407</v>
      </c>
      <c r="E64" s="187">
        <v>61</v>
      </c>
      <c r="F64" s="187">
        <v>62</v>
      </c>
    </row>
    <row r="65" spans="1:6" ht="38.25" customHeight="1" x14ac:dyDescent="0.2">
      <c r="A65" s="18" t="s">
        <v>56</v>
      </c>
      <c r="B65" s="94" t="s">
        <v>93</v>
      </c>
      <c r="C65" s="222"/>
      <c r="D65" s="95" t="s">
        <v>92</v>
      </c>
      <c r="E65" s="97">
        <f t="shared" ref="E65:F65" si="22">E66</f>
        <v>8858</v>
      </c>
      <c r="F65" s="97">
        <f t="shared" si="22"/>
        <v>10341</v>
      </c>
    </row>
    <row r="66" spans="1:6" ht="26.25" customHeight="1" x14ac:dyDescent="0.2">
      <c r="A66" s="21" t="s">
        <v>56</v>
      </c>
      <c r="B66" s="94" t="s">
        <v>93</v>
      </c>
      <c r="C66" s="30" t="s">
        <v>396</v>
      </c>
      <c r="D66" s="83" t="s">
        <v>407</v>
      </c>
      <c r="E66" s="29">
        <v>8858</v>
      </c>
      <c r="F66" s="29">
        <v>10341</v>
      </c>
    </row>
    <row r="67" spans="1:6" ht="26.25" customHeight="1" x14ac:dyDescent="0.2">
      <c r="A67" s="30" t="s">
        <v>56</v>
      </c>
      <c r="B67" s="173" t="s">
        <v>133</v>
      </c>
      <c r="C67" s="23"/>
      <c r="D67" s="100" t="s">
        <v>387</v>
      </c>
      <c r="E67" s="97">
        <f t="shared" ref="E67:F67" si="23">E68</f>
        <v>5</v>
      </c>
      <c r="F67" s="97">
        <f t="shared" si="23"/>
        <v>5</v>
      </c>
    </row>
    <row r="68" spans="1:6" ht="27.75" customHeight="1" x14ac:dyDescent="0.2">
      <c r="A68" s="30" t="s">
        <v>56</v>
      </c>
      <c r="B68" s="173" t="s">
        <v>133</v>
      </c>
      <c r="C68" s="23" t="s">
        <v>396</v>
      </c>
      <c r="D68" s="83" t="s">
        <v>407</v>
      </c>
      <c r="E68" s="17">
        <v>5</v>
      </c>
      <c r="F68" s="17">
        <v>5</v>
      </c>
    </row>
    <row r="69" spans="1:6" ht="20.25" customHeight="1" x14ac:dyDescent="0.2">
      <c r="A69" s="40" t="s">
        <v>39</v>
      </c>
      <c r="B69" s="173" t="s">
        <v>139</v>
      </c>
      <c r="C69" s="23"/>
      <c r="D69" s="102" t="s">
        <v>467</v>
      </c>
      <c r="E69" s="144">
        <f t="shared" ref="E69:F69" si="24">E70</f>
        <v>7</v>
      </c>
      <c r="F69" s="144">
        <f t="shared" si="24"/>
        <v>7</v>
      </c>
    </row>
    <row r="70" spans="1:6" ht="26.25" customHeight="1" x14ac:dyDescent="0.2">
      <c r="A70" s="30" t="s">
        <v>39</v>
      </c>
      <c r="B70" s="173" t="s">
        <v>139</v>
      </c>
      <c r="C70" s="23" t="s">
        <v>396</v>
      </c>
      <c r="D70" s="83" t="s">
        <v>71</v>
      </c>
      <c r="E70" s="17">
        <v>7</v>
      </c>
      <c r="F70" s="17">
        <v>7</v>
      </c>
    </row>
    <row r="71" spans="1:6" ht="24.75" customHeight="1" x14ac:dyDescent="0.2">
      <c r="A71" s="85" t="s">
        <v>39</v>
      </c>
      <c r="B71" s="94" t="s">
        <v>95</v>
      </c>
      <c r="C71" s="87"/>
      <c r="D71" s="95" t="s">
        <v>94</v>
      </c>
      <c r="E71" s="98">
        <f t="shared" ref="E71:F71" si="25">E72</f>
        <v>18</v>
      </c>
      <c r="F71" s="98">
        <f t="shared" si="25"/>
        <v>18</v>
      </c>
    </row>
    <row r="72" spans="1:6" ht="24.75" customHeight="1" x14ac:dyDescent="0.2">
      <c r="A72" s="85" t="s">
        <v>39</v>
      </c>
      <c r="B72" s="94" t="s">
        <v>95</v>
      </c>
      <c r="C72" s="23" t="s">
        <v>396</v>
      </c>
      <c r="D72" s="83" t="s">
        <v>407</v>
      </c>
      <c r="E72" s="17">
        <v>18</v>
      </c>
      <c r="F72" s="17">
        <v>18</v>
      </c>
    </row>
    <row r="73" spans="1:6" ht="24.75" customHeight="1" x14ac:dyDescent="0.2">
      <c r="A73" s="85" t="s">
        <v>39</v>
      </c>
      <c r="B73" s="94" t="s">
        <v>96</v>
      </c>
      <c r="C73" s="30"/>
      <c r="D73" s="95" t="s">
        <v>381</v>
      </c>
      <c r="E73" s="157">
        <f t="shared" ref="E73:F73" si="26">E74</f>
        <v>12</v>
      </c>
      <c r="F73" s="157">
        <f t="shared" si="26"/>
        <v>12</v>
      </c>
    </row>
    <row r="74" spans="1:6" ht="24.75" customHeight="1" x14ac:dyDescent="0.2">
      <c r="A74" s="85" t="s">
        <v>39</v>
      </c>
      <c r="B74" s="94" t="s">
        <v>96</v>
      </c>
      <c r="C74" s="18" t="s">
        <v>396</v>
      </c>
      <c r="D74" s="83" t="s">
        <v>407</v>
      </c>
      <c r="E74" s="17">
        <v>12</v>
      </c>
      <c r="F74" s="17">
        <v>12</v>
      </c>
    </row>
    <row r="75" spans="1:6" ht="15.75" customHeight="1" x14ac:dyDescent="0.2">
      <c r="A75" s="85" t="s">
        <v>39</v>
      </c>
      <c r="B75" s="94" t="s">
        <v>418</v>
      </c>
      <c r="C75" s="18"/>
      <c r="D75" s="95" t="s">
        <v>417</v>
      </c>
      <c r="E75" s="147">
        <f t="shared" ref="E75:F75" si="27">E76</f>
        <v>25</v>
      </c>
      <c r="F75" s="147">
        <f t="shared" si="27"/>
        <v>25</v>
      </c>
    </row>
    <row r="76" spans="1:6" ht="24.75" customHeight="1" x14ac:dyDescent="0.2">
      <c r="A76" s="85" t="s">
        <v>39</v>
      </c>
      <c r="B76" s="94" t="s">
        <v>418</v>
      </c>
      <c r="C76" s="18" t="s">
        <v>396</v>
      </c>
      <c r="D76" s="83" t="s">
        <v>407</v>
      </c>
      <c r="E76" s="17">
        <v>25</v>
      </c>
      <c r="F76" s="17">
        <v>25</v>
      </c>
    </row>
    <row r="77" spans="1:6" ht="15" customHeight="1" x14ac:dyDescent="0.2">
      <c r="A77" s="24" t="s">
        <v>6</v>
      </c>
      <c r="B77" s="94" t="s">
        <v>148</v>
      </c>
      <c r="C77" s="15"/>
      <c r="D77" s="95" t="s">
        <v>414</v>
      </c>
      <c r="E77" s="98">
        <f t="shared" ref="E77:F77" si="28">E78</f>
        <v>524</v>
      </c>
      <c r="F77" s="98">
        <f t="shared" si="28"/>
        <v>524</v>
      </c>
    </row>
    <row r="78" spans="1:6" ht="27.75" customHeight="1" x14ac:dyDescent="0.2">
      <c r="A78" s="18" t="s">
        <v>6</v>
      </c>
      <c r="B78" s="94" t="s">
        <v>148</v>
      </c>
      <c r="C78" s="18" t="s">
        <v>396</v>
      </c>
      <c r="D78" s="83" t="s">
        <v>407</v>
      </c>
      <c r="E78" s="17">
        <v>524</v>
      </c>
      <c r="F78" s="17">
        <v>524</v>
      </c>
    </row>
    <row r="79" spans="1:6" ht="15.75" customHeight="1" x14ac:dyDescent="0.2">
      <c r="A79" s="40" t="s">
        <v>65</v>
      </c>
      <c r="B79" s="94" t="s">
        <v>97</v>
      </c>
      <c r="C79" s="18"/>
      <c r="D79" s="95" t="s">
        <v>420</v>
      </c>
      <c r="E79" s="97">
        <f t="shared" ref="E79:F79" si="29">E80</f>
        <v>262</v>
      </c>
      <c r="F79" s="97">
        <f t="shared" si="29"/>
        <v>262</v>
      </c>
    </row>
    <row r="80" spans="1:6" ht="27.75" customHeight="1" x14ac:dyDescent="0.2">
      <c r="A80" s="18" t="s">
        <v>65</v>
      </c>
      <c r="B80" s="94" t="s">
        <v>97</v>
      </c>
      <c r="C80" s="18" t="s">
        <v>396</v>
      </c>
      <c r="D80" s="83" t="s">
        <v>71</v>
      </c>
      <c r="E80" s="17">
        <v>262</v>
      </c>
      <c r="F80" s="17">
        <v>262</v>
      </c>
    </row>
    <row r="81" spans="1:6" ht="27" hidden="1" customHeight="1" x14ac:dyDescent="0.2">
      <c r="A81" s="40" t="s">
        <v>65</v>
      </c>
      <c r="B81" s="174" t="s">
        <v>369</v>
      </c>
      <c r="C81" s="18"/>
      <c r="D81" s="193" t="s">
        <v>371</v>
      </c>
      <c r="E81" s="157">
        <f t="shared" ref="E81:F81" si="30">E82</f>
        <v>0</v>
      </c>
      <c r="F81" s="157">
        <f t="shared" si="30"/>
        <v>0</v>
      </c>
    </row>
    <row r="82" spans="1:6" ht="28.5" hidden="1" customHeight="1" x14ac:dyDescent="0.2">
      <c r="A82" s="40" t="s">
        <v>65</v>
      </c>
      <c r="B82" s="174" t="s">
        <v>369</v>
      </c>
      <c r="C82" s="18" t="s">
        <v>370</v>
      </c>
      <c r="D82" s="151" t="s">
        <v>372</v>
      </c>
      <c r="E82" s="17">
        <v>0</v>
      </c>
      <c r="F82" s="17">
        <v>0</v>
      </c>
    </row>
    <row r="83" spans="1:6" ht="27.75" customHeight="1" x14ac:dyDescent="0.2">
      <c r="A83" s="40" t="s">
        <v>65</v>
      </c>
      <c r="B83" s="94" t="s">
        <v>145</v>
      </c>
      <c r="C83" s="23"/>
      <c r="D83" s="105" t="s">
        <v>146</v>
      </c>
      <c r="E83" s="97">
        <f t="shared" ref="E83:F83" si="31">E84</f>
        <v>20</v>
      </c>
      <c r="F83" s="97">
        <f t="shared" si="31"/>
        <v>20</v>
      </c>
    </row>
    <row r="84" spans="1:6" ht="28.5" customHeight="1" x14ac:dyDescent="0.2">
      <c r="A84" s="30" t="s">
        <v>65</v>
      </c>
      <c r="B84" s="94" t="s">
        <v>145</v>
      </c>
      <c r="C84" s="23" t="s">
        <v>396</v>
      </c>
      <c r="D84" s="83" t="s">
        <v>407</v>
      </c>
      <c r="E84" s="17">
        <v>20</v>
      </c>
      <c r="F84" s="17">
        <v>20</v>
      </c>
    </row>
    <row r="85" spans="1:6" ht="17.25" customHeight="1" x14ac:dyDescent="0.2">
      <c r="A85" s="40" t="s">
        <v>65</v>
      </c>
      <c r="B85" s="94" t="s">
        <v>425</v>
      </c>
      <c r="C85" s="53"/>
      <c r="D85" s="95" t="s">
        <v>415</v>
      </c>
      <c r="E85" s="98">
        <f t="shared" ref="E85:F85" si="32">E86</f>
        <v>998</v>
      </c>
      <c r="F85" s="98">
        <f t="shared" si="32"/>
        <v>98</v>
      </c>
    </row>
    <row r="86" spans="1:6" ht="26.25" customHeight="1" x14ac:dyDescent="0.2">
      <c r="A86" s="30" t="s">
        <v>65</v>
      </c>
      <c r="B86" s="94" t="s">
        <v>425</v>
      </c>
      <c r="C86" s="53" t="s">
        <v>396</v>
      </c>
      <c r="D86" s="83" t="s">
        <v>407</v>
      </c>
      <c r="E86" s="17">
        <v>998</v>
      </c>
      <c r="F86" s="17">
        <v>98</v>
      </c>
    </row>
    <row r="87" spans="1:6" s="12" customFormat="1" ht="53.25" customHeight="1" x14ac:dyDescent="0.2">
      <c r="A87" s="40" t="s">
        <v>302</v>
      </c>
      <c r="B87" s="94" t="s">
        <v>427</v>
      </c>
      <c r="C87" s="18"/>
      <c r="D87" s="150" t="s">
        <v>426</v>
      </c>
      <c r="E87" s="157">
        <f t="shared" ref="E87:F87" si="33">E88</f>
        <v>52</v>
      </c>
      <c r="F87" s="157">
        <f t="shared" si="33"/>
        <v>52</v>
      </c>
    </row>
    <row r="88" spans="1:6" s="12" customFormat="1" ht="27" customHeight="1" x14ac:dyDescent="0.2">
      <c r="A88" s="18" t="s">
        <v>302</v>
      </c>
      <c r="B88" s="94" t="s">
        <v>427</v>
      </c>
      <c r="C88" s="18" t="s">
        <v>396</v>
      </c>
      <c r="D88" s="83" t="s">
        <v>407</v>
      </c>
      <c r="E88" s="42">
        <v>52</v>
      </c>
      <c r="F88" s="42">
        <v>52</v>
      </c>
    </row>
    <row r="89" spans="1:6" s="11" customFormat="1" ht="41.25" customHeight="1" x14ac:dyDescent="0.2">
      <c r="A89" s="30" t="s">
        <v>302</v>
      </c>
      <c r="B89" s="94" t="s">
        <v>428</v>
      </c>
      <c r="C89" s="30"/>
      <c r="D89" s="150" t="s">
        <v>490</v>
      </c>
      <c r="E89" s="147">
        <f t="shared" ref="E89:F89" si="34">E90</f>
        <v>100</v>
      </c>
      <c r="F89" s="147">
        <f t="shared" si="34"/>
        <v>100</v>
      </c>
    </row>
    <row r="90" spans="1:6" s="11" customFormat="1" ht="27.75" customHeight="1" x14ac:dyDescent="0.2">
      <c r="A90" s="30" t="s">
        <v>302</v>
      </c>
      <c r="B90" s="94" t="s">
        <v>428</v>
      </c>
      <c r="C90" s="30" t="s">
        <v>396</v>
      </c>
      <c r="D90" s="83" t="s">
        <v>407</v>
      </c>
      <c r="E90" s="17">
        <v>100</v>
      </c>
      <c r="F90" s="17">
        <v>100</v>
      </c>
    </row>
    <row r="91" spans="1:6" s="11" customFormat="1" ht="18" customHeight="1" x14ac:dyDescent="0.2">
      <c r="A91" s="30" t="s">
        <v>302</v>
      </c>
      <c r="B91" s="94" t="s">
        <v>429</v>
      </c>
      <c r="C91" s="30"/>
      <c r="D91" s="231" t="s">
        <v>478</v>
      </c>
      <c r="E91" s="157">
        <f t="shared" ref="E91:F91" si="35">E92</f>
        <v>1369.1</v>
      </c>
      <c r="F91" s="157">
        <f t="shared" si="35"/>
        <v>398</v>
      </c>
    </row>
    <row r="92" spans="1:6" s="11" customFormat="1" ht="30" customHeight="1" x14ac:dyDescent="0.2">
      <c r="A92" s="30" t="s">
        <v>302</v>
      </c>
      <c r="B92" s="94" t="s">
        <v>429</v>
      </c>
      <c r="C92" s="30" t="s">
        <v>396</v>
      </c>
      <c r="D92" s="83" t="s">
        <v>407</v>
      </c>
      <c r="E92" s="17">
        <v>1369.1</v>
      </c>
      <c r="F92" s="17">
        <v>398</v>
      </c>
    </row>
    <row r="93" spans="1:6" s="11" customFormat="1" ht="18.75" customHeight="1" x14ac:dyDescent="0.2">
      <c r="A93" s="30" t="s">
        <v>302</v>
      </c>
      <c r="B93" s="94" t="s">
        <v>430</v>
      </c>
      <c r="C93" s="30"/>
      <c r="D93" s="150" t="s">
        <v>477</v>
      </c>
      <c r="E93" s="147">
        <f t="shared" ref="E93:F93" si="36">E94</f>
        <v>993</v>
      </c>
      <c r="F93" s="147">
        <f t="shared" si="36"/>
        <v>993</v>
      </c>
    </row>
    <row r="94" spans="1:6" s="11" customFormat="1" ht="30" customHeight="1" x14ac:dyDescent="0.2">
      <c r="A94" s="30" t="s">
        <v>302</v>
      </c>
      <c r="B94" s="94" t="s">
        <v>430</v>
      </c>
      <c r="C94" s="30" t="s">
        <v>396</v>
      </c>
      <c r="D94" s="83" t="s">
        <v>407</v>
      </c>
      <c r="E94" s="17">
        <v>993</v>
      </c>
      <c r="F94" s="17">
        <v>993</v>
      </c>
    </row>
    <row r="95" spans="1:6" s="11" customFormat="1" ht="18.75" customHeight="1" x14ac:dyDescent="0.2">
      <c r="A95" s="30" t="s">
        <v>302</v>
      </c>
      <c r="B95" s="94" t="s">
        <v>432</v>
      </c>
      <c r="C95" s="30"/>
      <c r="D95" s="150" t="s">
        <v>431</v>
      </c>
      <c r="E95" s="147">
        <f t="shared" ref="E95:F95" si="37">E96</f>
        <v>182</v>
      </c>
      <c r="F95" s="147">
        <f t="shared" si="37"/>
        <v>182</v>
      </c>
    </row>
    <row r="96" spans="1:6" s="11" customFormat="1" ht="30" customHeight="1" x14ac:dyDescent="0.2">
      <c r="A96" s="30" t="s">
        <v>302</v>
      </c>
      <c r="B96" s="94" t="s">
        <v>432</v>
      </c>
      <c r="C96" s="30" t="s">
        <v>396</v>
      </c>
      <c r="D96" s="83" t="s">
        <v>407</v>
      </c>
      <c r="E96" s="17">
        <v>182</v>
      </c>
      <c r="F96" s="17">
        <v>182</v>
      </c>
    </row>
    <row r="97" spans="1:6" s="11" customFormat="1" ht="17.25" customHeight="1" x14ac:dyDescent="0.2">
      <c r="A97" s="30" t="s">
        <v>302</v>
      </c>
      <c r="B97" s="94" t="s">
        <v>433</v>
      </c>
      <c r="C97" s="30"/>
      <c r="D97" s="150" t="s">
        <v>476</v>
      </c>
      <c r="E97" s="147">
        <f t="shared" ref="E97:F97" si="38">E98</f>
        <v>2898</v>
      </c>
      <c r="F97" s="147">
        <f t="shared" si="38"/>
        <v>2188.1</v>
      </c>
    </row>
    <row r="98" spans="1:6" s="11" customFormat="1" ht="30" customHeight="1" x14ac:dyDescent="0.2">
      <c r="A98" s="30" t="s">
        <v>302</v>
      </c>
      <c r="B98" s="94" t="s">
        <v>433</v>
      </c>
      <c r="C98" s="30" t="s">
        <v>396</v>
      </c>
      <c r="D98" s="83" t="s">
        <v>407</v>
      </c>
      <c r="E98" s="17">
        <v>2898</v>
      </c>
      <c r="F98" s="17">
        <v>2188.1</v>
      </c>
    </row>
    <row r="99" spans="1:6" s="12" customFormat="1" ht="27" customHeight="1" x14ac:dyDescent="0.2">
      <c r="A99" s="40" t="s">
        <v>351</v>
      </c>
      <c r="B99" s="94" t="s">
        <v>357</v>
      </c>
      <c r="C99" s="30"/>
      <c r="D99" s="150" t="s">
        <v>358</v>
      </c>
      <c r="E99" s="148">
        <f t="shared" ref="E99:F99" si="39">E100</f>
        <v>941</v>
      </c>
      <c r="F99" s="148">
        <f t="shared" si="39"/>
        <v>941</v>
      </c>
    </row>
    <row r="100" spans="1:6" s="12" customFormat="1" ht="27" customHeight="1" x14ac:dyDescent="0.2">
      <c r="A100" s="30" t="s">
        <v>351</v>
      </c>
      <c r="B100" s="94" t="s">
        <v>357</v>
      </c>
      <c r="C100" s="30" t="s">
        <v>396</v>
      </c>
      <c r="D100" s="83" t="s">
        <v>407</v>
      </c>
      <c r="E100" s="42">
        <v>941</v>
      </c>
      <c r="F100" s="42">
        <v>941</v>
      </c>
    </row>
    <row r="101" spans="1:6" s="12" customFormat="1" ht="27" customHeight="1" x14ac:dyDescent="0.2">
      <c r="A101" s="40" t="s">
        <v>351</v>
      </c>
      <c r="B101" s="94" t="s">
        <v>359</v>
      </c>
      <c r="C101" s="30"/>
      <c r="D101" s="150" t="s">
        <v>377</v>
      </c>
      <c r="E101" s="157">
        <f t="shared" ref="E101:F101" si="40">E102</f>
        <v>9.5</v>
      </c>
      <c r="F101" s="157">
        <f t="shared" si="40"/>
        <v>9.5</v>
      </c>
    </row>
    <row r="102" spans="1:6" s="12" customFormat="1" ht="27" customHeight="1" x14ac:dyDescent="0.2">
      <c r="A102" s="30" t="s">
        <v>351</v>
      </c>
      <c r="B102" s="94" t="s">
        <v>359</v>
      </c>
      <c r="C102" s="30" t="s">
        <v>396</v>
      </c>
      <c r="D102" s="83" t="s">
        <v>407</v>
      </c>
      <c r="E102" s="17">
        <v>9.5</v>
      </c>
      <c r="F102" s="17">
        <v>9.5</v>
      </c>
    </row>
    <row r="103" spans="1:6" s="11" customFormat="1" ht="27.75" customHeight="1" x14ac:dyDescent="0.2">
      <c r="A103" s="85" t="s">
        <v>374</v>
      </c>
      <c r="B103" s="94" t="s">
        <v>434</v>
      </c>
      <c r="C103" s="30"/>
      <c r="D103" s="165" t="s">
        <v>375</v>
      </c>
      <c r="E103" s="203">
        <f t="shared" ref="E103:F103" si="41">E104</f>
        <v>68.5</v>
      </c>
      <c r="F103" s="203">
        <f t="shared" si="41"/>
        <v>68.5</v>
      </c>
    </row>
    <row r="104" spans="1:6" s="11" customFormat="1" ht="27.75" customHeight="1" x14ac:dyDescent="0.2">
      <c r="A104" s="30" t="s">
        <v>374</v>
      </c>
      <c r="B104" s="94" t="s">
        <v>435</v>
      </c>
      <c r="C104" s="18" t="s">
        <v>396</v>
      </c>
      <c r="D104" s="83" t="s">
        <v>407</v>
      </c>
      <c r="E104" s="17">
        <v>68.5</v>
      </c>
      <c r="F104" s="17">
        <v>68.5</v>
      </c>
    </row>
    <row r="105" spans="1:6" s="12" customFormat="1" ht="27" customHeight="1" x14ac:dyDescent="0.2">
      <c r="A105" s="54" t="s">
        <v>10</v>
      </c>
      <c r="B105" s="94" t="s">
        <v>119</v>
      </c>
      <c r="C105" s="30" t="s">
        <v>396</v>
      </c>
      <c r="D105" s="83" t="s">
        <v>407</v>
      </c>
      <c r="E105" s="17"/>
      <c r="F105" s="17"/>
    </row>
    <row r="106" spans="1:6" ht="15.75" customHeight="1" x14ac:dyDescent="0.2">
      <c r="A106" s="40" t="s">
        <v>67</v>
      </c>
      <c r="B106" s="116" t="s">
        <v>99</v>
      </c>
      <c r="C106" s="15"/>
      <c r="D106" s="99" t="s">
        <v>98</v>
      </c>
      <c r="E106" s="98">
        <f t="shared" ref="E106:F106" si="42">E107+E108</f>
        <v>388</v>
      </c>
      <c r="F106" s="98">
        <f t="shared" si="42"/>
        <v>388</v>
      </c>
    </row>
    <row r="107" spans="1:6" ht="57.75" customHeight="1" x14ac:dyDescent="0.25">
      <c r="A107" s="18" t="s">
        <v>67</v>
      </c>
      <c r="B107" s="116" t="s">
        <v>99</v>
      </c>
      <c r="C107" s="15" t="s">
        <v>395</v>
      </c>
      <c r="D107" s="227" t="s">
        <v>406</v>
      </c>
      <c r="E107" s="17">
        <v>312</v>
      </c>
      <c r="F107" s="17">
        <v>312</v>
      </c>
    </row>
    <row r="108" spans="1:6" ht="25.5" x14ac:dyDescent="0.2">
      <c r="A108" s="18" t="s">
        <v>67</v>
      </c>
      <c r="B108" s="116" t="s">
        <v>99</v>
      </c>
      <c r="C108" s="15" t="s">
        <v>396</v>
      </c>
      <c r="D108" s="83" t="s">
        <v>407</v>
      </c>
      <c r="E108" s="17">
        <v>76</v>
      </c>
      <c r="F108" s="17">
        <v>76</v>
      </c>
    </row>
    <row r="109" spans="1:6" ht="14.25" customHeight="1" x14ac:dyDescent="0.2">
      <c r="A109" s="40" t="s">
        <v>11</v>
      </c>
      <c r="B109" s="94" t="s">
        <v>101</v>
      </c>
      <c r="C109" s="18"/>
      <c r="D109" s="99" t="s">
        <v>100</v>
      </c>
      <c r="E109" s="98">
        <f t="shared" ref="E109:F109" si="43">E110</f>
        <v>1409</v>
      </c>
      <c r="F109" s="98">
        <f t="shared" si="43"/>
        <v>1409</v>
      </c>
    </row>
    <row r="110" spans="1:6" ht="12.75" customHeight="1" x14ac:dyDescent="0.2">
      <c r="A110" s="30" t="s">
        <v>11</v>
      </c>
      <c r="B110" s="94" t="s">
        <v>101</v>
      </c>
      <c r="C110" s="85" t="s">
        <v>397</v>
      </c>
      <c r="D110" s="219" t="s">
        <v>408</v>
      </c>
      <c r="E110" s="17">
        <v>1409</v>
      </c>
      <c r="F110" s="17">
        <v>1409</v>
      </c>
    </row>
    <row r="111" spans="1:6" ht="53.25" customHeight="1" x14ac:dyDescent="0.2">
      <c r="A111" s="40" t="s">
        <v>11</v>
      </c>
      <c r="B111" s="94" t="s">
        <v>103</v>
      </c>
      <c r="C111" s="18"/>
      <c r="D111" s="95" t="s">
        <v>102</v>
      </c>
      <c r="E111" s="98">
        <f t="shared" ref="E111:F111" si="44">E112</f>
        <v>43.2</v>
      </c>
      <c r="F111" s="98">
        <f t="shared" si="44"/>
        <v>43.2</v>
      </c>
    </row>
    <row r="112" spans="1:6" ht="17.25" customHeight="1" x14ac:dyDescent="0.2">
      <c r="A112" s="18" t="s">
        <v>11</v>
      </c>
      <c r="B112" s="94" t="s">
        <v>103</v>
      </c>
      <c r="C112" s="30" t="s">
        <v>397</v>
      </c>
      <c r="D112" s="219" t="s">
        <v>408</v>
      </c>
      <c r="E112" s="17">
        <v>43.2</v>
      </c>
      <c r="F112" s="17">
        <v>43.2</v>
      </c>
    </row>
    <row r="113" spans="1:6" ht="17.25" customHeight="1" x14ac:dyDescent="0.2">
      <c r="A113" s="18" t="s">
        <v>45</v>
      </c>
      <c r="B113" s="94" t="s">
        <v>105</v>
      </c>
      <c r="C113" s="18"/>
      <c r="D113" s="99" t="s">
        <v>104</v>
      </c>
      <c r="E113" s="223">
        <f t="shared" ref="E113:F113" si="45">E114+E115</f>
        <v>650</v>
      </c>
      <c r="F113" s="223">
        <f t="shared" si="45"/>
        <v>650</v>
      </c>
    </row>
    <row r="114" spans="1:6" ht="24" customHeight="1" x14ac:dyDescent="0.2">
      <c r="A114" s="18" t="s">
        <v>45</v>
      </c>
      <c r="B114" s="94" t="s">
        <v>105</v>
      </c>
      <c r="C114" s="18" t="s">
        <v>396</v>
      </c>
      <c r="D114" s="83" t="s">
        <v>71</v>
      </c>
      <c r="E114" s="17">
        <v>645</v>
      </c>
      <c r="F114" s="17">
        <v>645</v>
      </c>
    </row>
    <row r="115" spans="1:6" ht="15.75" customHeight="1" x14ac:dyDescent="0.25">
      <c r="A115" s="18" t="s">
        <v>45</v>
      </c>
      <c r="B115" s="94" t="s">
        <v>105</v>
      </c>
      <c r="C115" s="18" t="s">
        <v>398</v>
      </c>
      <c r="D115" s="220" t="s">
        <v>409</v>
      </c>
      <c r="E115" s="17">
        <v>5</v>
      </c>
      <c r="F115" s="17">
        <v>5</v>
      </c>
    </row>
    <row r="116" spans="1:6" ht="15.75" customHeight="1" x14ac:dyDescent="0.2">
      <c r="A116" s="18" t="s">
        <v>45</v>
      </c>
      <c r="B116" s="94" t="s">
        <v>132</v>
      </c>
      <c r="C116" s="18"/>
      <c r="D116" s="99" t="s">
        <v>131</v>
      </c>
      <c r="E116" s="97">
        <f t="shared" ref="E116:F116" si="46">E117</f>
        <v>50</v>
      </c>
      <c r="F116" s="97">
        <f t="shared" si="46"/>
        <v>50</v>
      </c>
    </row>
    <row r="117" spans="1:6" ht="25.5" customHeight="1" x14ac:dyDescent="0.2">
      <c r="A117" s="18" t="s">
        <v>45</v>
      </c>
      <c r="B117" s="94" t="s">
        <v>132</v>
      </c>
      <c r="C117" s="18" t="s">
        <v>396</v>
      </c>
      <c r="D117" s="83" t="s">
        <v>407</v>
      </c>
      <c r="E117" s="70">
        <v>50</v>
      </c>
      <c r="F117" s="70">
        <v>50</v>
      </c>
    </row>
    <row r="118" spans="1:6" ht="27" customHeight="1" x14ac:dyDescent="0.2">
      <c r="A118" s="18" t="s">
        <v>64</v>
      </c>
      <c r="B118" s="94" t="s">
        <v>106</v>
      </c>
      <c r="C118" s="53"/>
      <c r="D118" s="95" t="s">
        <v>304</v>
      </c>
      <c r="E118" s="97">
        <f t="shared" ref="E118:F118" si="47">E119</f>
        <v>321</v>
      </c>
      <c r="F118" s="97">
        <f t="shared" si="47"/>
        <v>321</v>
      </c>
    </row>
    <row r="119" spans="1:6" ht="25.5" customHeight="1" x14ac:dyDescent="0.2">
      <c r="A119" s="18" t="s">
        <v>64</v>
      </c>
      <c r="B119" s="94" t="s">
        <v>106</v>
      </c>
      <c r="C119" s="53" t="s">
        <v>396</v>
      </c>
      <c r="D119" s="83" t="s">
        <v>407</v>
      </c>
      <c r="E119" s="17">
        <v>321</v>
      </c>
      <c r="F119" s="17">
        <v>321</v>
      </c>
    </row>
    <row r="120" spans="1:6" s="1" customFormat="1" ht="28.5" customHeight="1" x14ac:dyDescent="0.2">
      <c r="A120" s="18" t="s">
        <v>64</v>
      </c>
      <c r="B120" s="94" t="s">
        <v>315</v>
      </c>
      <c r="C120" s="53"/>
      <c r="D120" s="95" t="s">
        <v>305</v>
      </c>
      <c r="E120" s="97">
        <f t="shared" ref="E120:F120" si="48">E121</f>
        <v>3.2</v>
      </c>
      <c r="F120" s="97">
        <f t="shared" si="48"/>
        <v>3.2</v>
      </c>
    </row>
    <row r="121" spans="1:6" s="11" customFormat="1" ht="26.25" customHeight="1" x14ac:dyDescent="0.2">
      <c r="A121" s="18" t="s">
        <v>64</v>
      </c>
      <c r="B121" s="94" t="s">
        <v>315</v>
      </c>
      <c r="C121" s="53" t="s">
        <v>396</v>
      </c>
      <c r="D121" s="83" t="s">
        <v>407</v>
      </c>
      <c r="E121" s="17">
        <v>3.2</v>
      </c>
      <c r="F121" s="17">
        <v>3.2</v>
      </c>
    </row>
    <row r="122" spans="1:6" s="11" customFormat="1" x14ac:dyDescent="0.2">
      <c r="A122" s="18"/>
      <c r="B122" s="18"/>
      <c r="C122" s="30"/>
      <c r="D122" s="19"/>
      <c r="E122" s="17"/>
      <c r="F122" s="17"/>
    </row>
    <row r="123" spans="1:6" s="11" customFormat="1" ht="27.75" customHeight="1" x14ac:dyDescent="0.25">
      <c r="A123" s="66">
        <v>872</v>
      </c>
      <c r="B123" s="252" t="s">
        <v>40</v>
      </c>
      <c r="C123" s="252"/>
      <c r="D123" s="252"/>
      <c r="E123" s="36">
        <f>E124+E128+E130+E132+E134+E136+E138+E140+E142+E144+E146+E148+E150+E152+E154+E156+E158+E160+E162+E164+E166+E168+E170+E172+E174+E176+E178+E180+E182+E184</f>
        <v>97114</v>
      </c>
      <c r="F123" s="36">
        <f>F124+F128+F130+F132+F134+F136+F138+F140+F142+F144+F146+F148+F150+F152+F154+F156+F158+F160+F162+F164+F166+F168+F170+F172+F174+F176+F178+F180+F182+F184</f>
        <v>89913</v>
      </c>
    </row>
    <row r="124" spans="1:6" s="11" customFormat="1" ht="27.75" customHeight="1" x14ac:dyDescent="0.2">
      <c r="A124" s="40" t="s">
        <v>73</v>
      </c>
      <c r="B124" s="116" t="s">
        <v>76</v>
      </c>
      <c r="C124" s="15"/>
      <c r="D124" s="95" t="s">
        <v>330</v>
      </c>
      <c r="E124" s="98">
        <f t="shared" ref="E124:F124" si="49">E125+E126+E127</f>
        <v>4845</v>
      </c>
      <c r="F124" s="98">
        <f t="shared" si="49"/>
        <v>4845</v>
      </c>
    </row>
    <row r="125" spans="1:6" s="11" customFormat="1" ht="57" customHeight="1" x14ac:dyDescent="0.25">
      <c r="A125" s="18" t="s">
        <v>73</v>
      </c>
      <c r="B125" s="116" t="s">
        <v>76</v>
      </c>
      <c r="C125" s="18" t="s">
        <v>395</v>
      </c>
      <c r="D125" s="218" t="s">
        <v>406</v>
      </c>
      <c r="E125" s="17">
        <v>4182</v>
      </c>
      <c r="F125" s="17">
        <v>4182</v>
      </c>
    </row>
    <row r="126" spans="1:6" s="3" customFormat="1" ht="25.5" x14ac:dyDescent="0.2">
      <c r="A126" s="18" t="s">
        <v>73</v>
      </c>
      <c r="B126" s="116" t="s">
        <v>76</v>
      </c>
      <c r="C126" s="18" t="s">
        <v>396</v>
      </c>
      <c r="D126" s="83" t="s">
        <v>407</v>
      </c>
      <c r="E126" s="17">
        <v>661</v>
      </c>
      <c r="F126" s="17">
        <v>661</v>
      </c>
    </row>
    <row r="127" spans="1:6" s="3" customFormat="1" ht="19.5" customHeight="1" x14ac:dyDescent="0.25">
      <c r="A127" s="18" t="s">
        <v>73</v>
      </c>
      <c r="B127" s="116" t="s">
        <v>76</v>
      </c>
      <c r="C127" s="18" t="s">
        <v>398</v>
      </c>
      <c r="D127" s="220" t="s">
        <v>409</v>
      </c>
      <c r="E127" s="17">
        <v>2</v>
      </c>
      <c r="F127" s="17">
        <v>2</v>
      </c>
    </row>
    <row r="128" spans="1:6" s="12" customFormat="1" ht="21.75" customHeight="1" x14ac:dyDescent="0.2">
      <c r="A128" s="80" t="s">
        <v>41</v>
      </c>
      <c r="B128" s="94" t="s">
        <v>90</v>
      </c>
      <c r="C128" s="175"/>
      <c r="D128" s="95" t="s">
        <v>470</v>
      </c>
      <c r="E128" s="98">
        <f t="shared" ref="E128:F128" si="50">E129</f>
        <v>241</v>
      </c>
      <c r="F128" s="98">
        <f t="shared" si="50"/>
        <v>241</v>
      </c>
    </row>
    <row r="129" spans="1:6" s="12" customFormat="1" ht="30" customHeight="1" x14ac:dyDescent="0.2">
      <c r="A129" s="85" t="s">
        <v>41</v>
      </c>
      <c r="B129" s="94" t="s">
        <v>90</v>
      </c>
      <c r="C129" s="85" t="s">
        <v>400</v>
      </c>
      <c r="D129" s="20" t="s">
        <v>403</v>
      </c>
      <c r="E129" s="17">
        <v>241</v>
      </c>
      <c r="F129" s="17">
        <v>241</v>
      </c>
    </row>
    <row r="130" spans="1:6" s="12" customFormat="1" ht="15" customHeight="1" x14ac:dyDescent="0.2">
      <c r="A130" s="40" t="s">
        <v>34</v>
      </c>
      <c r="B130" s="94" t="s">
        <v>325</v>
      </c>
      <c r="C130" s="85"/>
      <c r="D130" s="95" t="s">
        <v>324</v>
      </c>
      <c r="E130" s="203">
        <f t="shared" ref="E130:F130" si="51">E131</f>
        <v>189</v>
      </c>
      <c r="F130" s="203">
        <f t="shared" si="51"/>
        <v>189</v>
      </c>
    </row>
    <row r="131" spans="1:6" s="12" customFormat="1" ht="29.25" customHeight="1" x14ac:dyDescent="0.2">
      <c r="A131" s="85" t="s">
        <v>34</v>
      </c>
      <c r="B131" s="94" t="s">
        <v>325</v>
      </c>
      <c r="C131" s="23" t="s">
        <v>400</v>
      </c>
      <c r="D131" s="20" t="s">
        <v>403</v>
      </c>
      <c r="E131" s="17">
        <v>189</v>
      </c>
      <c r="F131" s="17">
        <v>189</v>
      </c>
    </row>
    <row r="132" spans="1:6" s="11" customFormat="1" ht="54" customHeight="1" x14ac:dyDescent="0.2">
      <c r="A132" s="80" t="s">
        <v>5</v>
      </c>
      <c r="B132" s="116" t="s">
        <v>111</v>
      </c>
      <c r="C132" s="53"/>
      <c r="D132" s="95" t="s">
        <v>464</v>
      </c>
      <c r="E132" s="98">
        <f t="shared" ref="E132:F132" si="52">E133</f>
        <v>5680</v>
      </c>
      <c r="F132" s="98">
        <f t="shared" si="52"/>
        <v>4680</v>
      </c>
    </row>
    <row r="133" spans="1:6" s="11" customFormat="1" ht="28.5" customHeight="1" x14ac:dyDescent="0.2">
      <c r="A133" s="53" t="s">
        <v>5</v>
      </c>
      <c r="B133" s="116" t="s">
        <v>111</v>
      </c>
      <c r="C133" s="53" t="s">
        <v>400</v>
      </c>
      <c r="D133" s="20" t="s">
        <v>403</v>
      </c>
      <c r="E133" s="17">
        <v>5680</v>
      </c>
      <c r="F133" s="17">
        <v>4680</v>
      </c>
    </row>
    <row r="134" spans="1:6" s="11" customFormat="1" ht="64.5" customHeight="1" x14ac:dyDescent="0.2">
      <c r="A134" s="54" t="s">
        <v>5</v>
      </c>
      <c r="B134" s="94" t="s">
        <v>147</v>
      </c>
      <c r="C134" s="53"/>
      <c r="D134" s="95" t="s">
        <v>114</v>
      </c>
      <c r="E134" s="98">
        <f t="shared" ref="E134:F134" si="53">E135</f>
        <v>8529</v>
      </c>
      <c r="F134" s="98">
        <f t="shared" si="53"/>
        <v>8529</v>
      </c>
    </row>
    <row r="135" spans="1:6" s="12" customFormat="1" ht="25.5" x14ac:dyDescent="0.2">
      <c r="A135" s="53" t="s">
        <v>5</v>
      </c>
      <c r="B135" s="94" t="s">
        <v>147</v>
      </c>
      <c r="C135" s="53" t="s">
        <v>400</v>
      </c>
      <c r="D135" s="20" t="s">
        <v>403</v>
      </c>
      <c r="E135" s="17">
        <v>8529</v>
      </c>
      <c r="F135" s="17">
        <v>8529</v>
      </c>
    </row>
    <row r="136" spans="1:6" s="12" customFormat="1" ht="43.5" customHeight="1" x14ac:dyDescent="0.2">
      <c r="A136" s="54" t="s">
        <v>5</v>
      </c>
      <c r="B136" s="94" t="s">
        <v>116</v>
      </c>
      <c r="C136" s="53"/>
      <c r="D136" s="95" t="s">
        <v>115</v>
      </c>
      <c r="E136" s="98">
        <f t="shared" ref="E136:F136" si="54">E137</f>
        <v>194</v>
      </c>
      <c r="F136" s="98">
        <f t="shared" si="54"/>
        <v>194</v>
      </c>
    </row>
    <row r="137" spans="1:6" s="12" customFormat="1" ht="24" customHeight="1" x14ac:dyDescent="0.2">
      <c r="A137" s="53" t="s">
        <v>5</v>
      </c>
      <c r="B137" s="94" t="s">
        <v>116</v>
      </c>
      <c r="C137" s="53" t="s">
        <v>400</v>
      </c>
      <c r="D137" s="20" t="s">
        <v>403</v>
      </c>
      <c r="E137" s="17">
        <v>194</v>
      </c>
      <c r="F137" s="17">
        <v>194</v>
      </c>
    </row>
    <row r="138" spans="1:6" s="12" customFormat="1" ht="25.5" customHeight="1" x14ac:dyDescent="0.2">
      <c r="A138" s="53" t="s">
        <v>5</v>
      </c>
      <c r="B138" s="116" t="s">
        <v>378</v>
      </c>
      <c r="C138" s="53"/>
      <c r="D138" s="95" t="s">
        <v>379</v>
      </c>
      <c r="E138" s="157">
        <f t="shared" ref="E138:F138" si="55">E139</f>
        <v>247</v>
      </c>
      <c r="F138" s="157">
        <f t="shared" si="55"/>
        <v>247</v>
      </c>
    </row>
    <row r="139" spans="1:6" s="12" customFormat="1" ht="29.25" customHeight="1" x14ac:dyDescent="0.2">
      <c r="A139" s="53" t="s">
        <v>5</v>
      </c>
      <c r="B139" s="116" t="s">
        <v>378</v>
      </c>
      <c r="C139" s="53" t="s">
        <v>400</v>
      </c>
      <c r="D139" s="20" t="s">
        <v>403</v>
      </c>
      <c r="E139" s="17">
        <v>247</v>
      </c>
      <c r="F139" s="17">
        <v>247</v>
      </c>
    </row>
    <row r="140" spans="1:6" s="12" customFormat="1" ht="53.25" customHeight="1" x14ac:dyDescent="0.2">
      <c r="A140" s="40" t="s">
        <v>10</v>
      </c>
      <c r="B140" s="94" t="s">
        <v>117</v>
      </c>
      <c r="C140" s="21"/>
      <c r="D140" s="95" t="s">
        <v>465</v>
      </c>
      <c r="E140" s="98">
        <f t="shared" ref="E140:F140" si="56">E141</f>
        <v>11106</v>
      </c>
      <c r="F140" s="98">
        <f t="shared" si="56"/>
        <v>10742</v>
      </c>
    </row>
    <row r="141" spans="1:6" s="12" customFormat="1" ht="24" customHeight="1" x14ac:dyDescent="0.2">
      <c r="A141" s="54" t="s">
        <v>10</v>
      </c>
      <c r="B141" s="94" t="s">
        <v>117</v>
      </c>
      <c r="C141" s="53" t="s">
        <v>400</v>
      </c>
      <c r="D141" s="20" t="s">
        <v>403</v>
      </c>
      <c r="E141" s="149">
        <v>11106</v>
      </c>
      <c r="F141" s="149">
        <v>10742</v>
      </c>
    </row>
    <row r="142" spans="1:6" s="12" customFormat="1" ht="28.5" customHeight="1" x14ac:dyDescent="0.2">
      <c r="A142" s="54" t="s">
        <v>10</v>
      </c>
      <c r="B142" s="94" t="s">
        <v>327</v>
      </c>
      <c r="C142" s="53"/>
      <c r="D142" s="150" t="s">
        <v>328</v>
      </c>
      <c r="E142" s="164">
        <f t="shared" ref="E142:F142" si="57">E143</f>
        <v>247</v>
      </c>
      <c r="F142" s="164">
        <f t="shared" si="57"/>
        <v>247</v>
      </c>
    </row>
    <row r="143" spans="1:6" s="12" customFormat="1" ht="25.5" customHeight="1" x14ac:dyDescent="0.2">
      <c r="A143" s="54" t="s">
        <v>10</v>
      </c>
      <c r="B143" s="94" t="s">
        <v>327</v>
      </c>
      <c r="C143" s="53" t="s">
        <v>400</v>
      </c>
      <c r="D143" s="20" t="s">
        <v>403</v>
      </c>
      <c r="E143" s="149">
        <v>247</v>
      </c>
      <c r="F143" s="149">
        <v>247</v>
      </c>
    </row>
    <row r="144" spans="1:6" s="12" customFormat="1" ht="68.25" customHeight="1" x14ac:dyDescent="0.2">
      <c r="A144" s="54" t="s">
        <v>10</v>
      </c>
      <c r="B144" s="94" t="s">
        <v>119</v>
      </c>
      <c r="C144" s="54"/>
      <c r="D144" s="95" t="s">
        <v>118</v>
      </c>
      <c r="E144" s="98">
        <f t="shared" ref="E144:F144" si="58">E145</f>
        <v>34106</v>
      </c>
      <c r="F144" s="98">
        <f t="shared" si="58"/>
        <v>34106</v>
      </c>
    </row>
    <row r="145" spans="1:6" s="12" customFormat="1" ht="30.75" customHeight="1" x14ac:dyDescent="0.2">
      <c r="A145" s="54" t="s">
        <v>10</v>
      </c>
      <c r="B145" s="94" t="s">
        <v>119</v>
      </c>
      <c r="C145" s="53" t="s">
        <v>400</v>
      </c>
      <c r="D145" s="20" t="s">
        <v>403</v>
      </c>
      <c r="E145" s="17">
        <v>34106</v>
      </c>
      <c r="F145" s="17">
        <v>34106</v>
      </c>
    </row>
    <row r="146" spans="1:6" s="12" customFormat="1" ht="39" customHeight="1" x14ac:dyDescent="0.2">
      <c r="A146" s="86" t="s">
        <v>10</v>
      </c>
      <c r="B146" s="94" t="s">
        <v>121</v>
      </c>
      <c r="C146" s="167"/>
      <c r="D146" s="95" t="s">
        <v>120</v>
      </c>
      <c r="E146" s="98">
        <f t="shared" ref="E146:F146" si="59">E147</f>
        <v>369</v>
      </c>
      <c r="F146" s="98">
        <f t="shared" si="59"/>
        <v>369</v>
      </c>
    </row>
    <row r="147" spans="1:6" s="12" customFormat="1" ht="33" customHeight="1" x14ac:dyDescent="0.2">
      <c r="A147" s="167" t="s">
        <v>10</v>
      </c>
      <c r="B147" s="94" t="s">
        <v>121</v>
      </c>
      <c r="C147" s="85" t="s">
        <v>400</v>
      </c>
      <c r="D147" s="20" t="s">
        <v>403</v>
      </c>
      <c r="E147" s="17">
        <v>369</v>
      </c>
      <c r="F147" s="17">
        <v>369</v>
      </c>
    </row>
    <row r="148" spans="1:6" s="12" customFormat="1" ht="42" customHeight="1" x14ac:dyDescent="0.2">
      <c r="A148" s="167" t="s">
        <v>10</v>
      </c>
      <c r="B148" s="94" t="s">
        <v>333</v>
      </c>
      <c r="C148" s="167"/>
      <c r="D148" s="95" t="s">
        <v>317</v>
      </c>
      <c r="E148" s="203">
        <f t="shared" ref="E148:F148" si="60">E149</f>
        <v>3125</v>
      </c>
      <c r="F148" s="203">
        <f t="shared" si="60"/>
        <v>3125</v>
      </c>
    </row>
    <row r="149" spans="1:6" s="12" customFormat="1" ht="26.25" customHeight="1" x14ac:dyDescent="0.2">
      <c r="A149" s="167" t="s">
        <v>10</v>
      </c>
      <c r="B149" s="94" t="s">
        <v>333</v>
      </c>
      <c r="C149" s="53" t="s">
        <v>400</v>
      </c>
      <c r="D149" s="20" t="s">
        <v>403</v>
      </c>
      <c r="E149" s="17">
        <v>3125</v>
      </c>
      <c r="F149" s="17">
        <v>3125</v>
      </c>
    </row>
    <row r="150" spans="1:6" s="12" customFormat="1" ht="23.25" customHeight="1" x14ac:dyDescent="0.2">
      <c r="A150" s="85" t="s">
        <v>10</v>
      </c>
      <c r="B150" s="94" t="s">
        <v>125</v>
      </c>
      <c r="C150" s="21"/>
      <c r="D150" s="95" t="s">
        <v>124</v>
      </c>
      <c r="E150" s="98">
        <f t="shared" ref="E150:F150" si="61">E151</f>
        <v>914</v>
      </c>
      <c r="F150" s="98">
        <f t="shared" si="61"/>
        <v>914</v>
      </c>
    </row>
    <row r="151" spans="1:6" s="12" customFormat="1" ht="27.75" customHeight="1" x14ac:dyDescent="0.2">
      <c r="A151" s="54" t="s">
        <v>10</v>
      </c>
      <c r="B151" s="94" t="s">
        <v>125</v>
      </c>
      <c r="C151" s="53" t="s">
        <v>400</v>
      </c>
      <c r="D151" s="20" t="s">
        <v>403</v>
      </c>
      <c r="E151" s="17">
        <v>914</v>
      </c>
      <c r="F151" s="17">
        <v>914</v>
      </c>
    </row>
    <row r="152" spans="1:6" s="12" customFormat="1" ht="23.25" customHeight="1" x14ac:dyDescent="0.2">
      <c r="A152" s="54" t="s">
        <v>10</v>
      </c>
      <c r="B152" s="94" t="s">
        <v>126</v>
      </c>
      <c r="C152" s="53"/>
      <c r="D152" s="95" t="s">
        <v>115</v>
      </c>
      <c r="E152" s="98">
        <f t="shared" ref="E152:F152" si="62">E153</f>
        <v>564</v>
      </c>
      <c r="F152" s="98">
        <f t="shared" si="62"/>
        <v>564</v>
      </c>
    </row>
    <row r="153" spans="1:6" s="12" customFormat="1" ht="27.75" customHeight="1" x14ac:dyDescent="0.2">
      <c r="A153" s="53" t="s">
        <v>10</v>
      </c>
      <c r="B153" s="94" t="s">
        <v>126</v>
      </c>
      <c r="C153" s="53" t="s">
        <v>400</v>
      </c>
      <c r="D153" s="20" t="s">
        <v>403</v>
      </c>
      <c r="E153" s="17">
        <v>564</v>
      </c>
      <c r="F153" s="17">
        <v>564</v>
      </c>
    </row>
    <row r="154" spans="1:6" s="12" customFormat="1" ht="29.25" customHeight="1" x14ac:dyDescent="0.2">
      <c r="A154" s="167" t="s">
        <v>10</v>
      </c>
      <c r="B154" s="94" t="s">
        <v>307</v>
      </c>
      <c r="C154" s="167"/>
      <c r="D154" s="95" t="s">
        <v>306</v>
      </c>
      <c r="E154" s="203">
        <f t="shared" ref="E154:F154" si="63">E155</f>
        <v>200</v>
      </c>
      <c r="F154" s="203">
        <f t="shared" si="63"/>
        <v>200</v>
      </c>
    </row>
    <row r="155" spans="1:6" s="12" customFormat="1" ht="14.25" customHeight="1" x14ac:dyDescent="0.2">
      <c r="A155" s="167" t="s">
        <v>10</v>
      </c>
      <c r="B155" s="94" t="s">
        <v>307</v>
      </c>
      <c r="C155" s="53" t="s">
        <v>400</v>
      </c>
      <c r="D155" s="20" t="s">
        <v>403</v>
      </c>
      <c r="E155" s="17">
        <v>200</v>
      </c>
      <c r="F155" s="17">
        <v>200</v>
      </c>
    </row>
    <row r="156" spans="1:6" s="12" customFormat="1" ht="37.5" customHeight="1" x14ac:dyDescent="0.2">
      <c r="A156" s="54" t="s">
        <v>10</v>
      </c>
      <c r="B156" s="94" t="s">
        <v>320</v>
      </c>
      <c r="C156" s="53"/>
      <c r="D156" s="168" t="s">
        <v>321</v>
      </c>
      <c r="E156" s="147">
        <f t="shared" ref="E156:F156" si="64">E157</f>
        <v>2357</v>
      </c>
      <c r="F156" s="147">
        <f t="shared" si="64"/>
        <v>0</v>
      </c>
    </row>
    <row r="157" spans="1:6" s="13" customFormat="1" ht="24.75" customHeight="1" x14ac:dyDescent="0.2">
      <c r="A157" s="54" t="s">
        <v>10</v>
      </c>
      <c r="B157" s="94" t="s">
        <v>320</v>
      </c>
      <c r="C157" s="53" t="s">
        <v>400</v>
      </c>
      <c r="D157" s="20" t="s">
        <v>403</v>
      </c>
      <c r="E157" s="17">
        <v>2357</v>
      </c>
      <c r="F157" s="17">
        <v>0</v>
      </c>
    </row>
    <row r="158" spans="1:6" s="13" customFormat="1" ht="38.25" customHeight="1" x14ac:dyDescent="0.2">
      <c r="A158" s="54" t="s">
        <v>10</v>
      </c>
      <c r="B158" s="94" t="s">
        <v>382</v>
      </c>
      <c r="C158" s="53"/>
      <c r="D158" s="168" t="s">
        <v>383</v>
      </c>
      <c r="E158" s="157">
        <f t="shared" ref="E158:F158" si="65">E159</f>
        <v>480</v>
      </c>
      <c r="F158" s="157">
        <f t="shared" si="65"/>
        <v>0</v>
      </c>
    </row>
    <row r="159" spans="1:6" s="13" customFormat="1" ht="27.75" customHeight="1" x14ac:dyDescent="0.2">
      <c r="A159" s="54" t="s">
        <v>10</v>
      </c>
      <c r="B159" s="94" t="s">
        <v>382</v>
      </c>
      <c r="C159" s="53" t="s">
        <v>400</v>
      </c>
      <c r="D159" s="20" t="s">
        <v>403</v>
      </c>
      <c r="E159" s="17">
        <v>480</v>
      </c>
      <c r="F159" s="17">
        <v>0</v>
      </c>
    </row>
    <row r="160" spans="1:6" s="12" customFormat="1" ht="48.75" customHeight="1" x14ac:dyDescent="0.2">
      <c r="A160" s="80" t="s">
        <v>286</v>
      </c>
      <c r="B160" s="94" t="s">
        <v>141</v>
      </c>
      <c r="C160" s="54"/>
      <c r="D160" s="95" t="s">
        <v>491</v>
      </c>
      <c r="E160" s="98">
        <f t="shared" ref="E160:F160" si="66">E161</f>
        <v>6580</v>
      </c>
      <c r="F160" s="98">
        <f t="shared" si="66"/>
        <v>5580</v>
      </c>
    </row>
    <row r="161" spans="1:6" s="12" customFormat="1" ht="30" customHeight="1" x14ac:dyDescent="0.2">
      <c r="A161" s="54" t="s">
        <v>286</v>
      </c>
      <c r="B161" s="94" t="s">
        <v>141</v>
      </c>
      <c r="C161" s="54" t="s">
        <v>400</v>
      </c>
      <c r="D161" s="20" t="s">
        <v>403</v>
      </c>
      <c r="E161" s="17">
        <v>6580</v>
      </c>
      <c r="F161" s="17">
        <v>5580</v>
      </c>
    </row>
    <row r="162" spans="1:6" s="12" customFormat="1" ht="42" customHeight="1" x14ac:dyDescent="0.2">
      <c r="A162" s="54" t="s">
        <v>286</v>
      </c>
      <c r="B162" s="94" t="s">
        <v>143</v>
      </c>
      <c r="C162" s="54"/>
      <c r="D162" s="95" t="s">
        <v>115</v>
      </c>
      <c r="E162" s="98">
        <f t="shared" ref="E162:F162" si="67">E163</f>
        <v>48.7</v>
      </c>
      <c r="F162" s="98">
        <f t="shared" si="67"/>
        <v>48.7</v>
      </c>
    </row>
    <row r="163" spans="1:6" s="12" customFormat="1" ht="18" customHeight="1" x14ac:dyDescent="0.2">
      <c r="A163" s="54" t="s">
        <v>286</v>
      </c>
      <c r="B163" s="94" t="s">
        <v>143</v>
      </c>
      <c r="C163" s="53" t="s">
        <v>400</v>
      </c>
      <c r="D163" s="64" t="s">
        <v>58</v>
      </c>
      <c r="E163" s="17">
        <v>48.7</v>
      </c>
      <c r="F163" s="17">
        <v>48.7</v>
      </c>
    </row>
    <row r="164" spans="1:6" s="12" customFormat="1" ht="40.5" customHeight="1" x14ac:dyDescent="0.2">
      <c r="A164" s="80" t="s">
        <v>286</v>
      </c>
      <c r="B164" s="153" t="s">
        <v>119</v>
      </c>
      <c r="C164" s="54"/>
      <c r="D164" s="95" t="s">
        <v>122</v>
      </c>
      <c r="E164" s="98">
        <f t="shared" ref="E164:F164" si="68">E165</f>
        <v>825</v>
      </c>
      <c r="F164" s="98">
        <f t="shared" si="68"/>
        <v>825</v>
      </c>
    </row>
    <row r="165" spans="1:6" s="12" customFormat="1" ht="38.25" customHeight="1" x14ac:dyDescent="0.2">
      <c r="A165" s="54" t="s">
        <v>286</v>
      </c>
      <c r="B165" s="153" t="s">
        <v>119</v>
      </c>
      <c r="C165" s="53" t="s">
        <v>400</v>
      </c>
      <c r="D165" s="20" t="s">
        <v>403</v>
      </c>
      <c r="E165" s="17">
        <v>825</v>
      </c>
      <c r="F165" s="17">
        <v>825</v>
      </c>
    </row>
    <row r="166" spans="1:6" s="12" customFormat="1" ht="54.75" customHeight="1" x14ac:dyDescent="0.2">
      <c r="A166" s="40" t="s">
        <v>286</v>
      </c>
      <c r="B166" s="94" t="s">
        <v>123</v>
      </c>
      <c r="C166" s="21"/>
      <c r="D166" s="95" t="s">
        <v>466</v>
      </c>
      <c r="E166" s="98">
        <f t="shared" ref="E166:F166" si="69">E167</f>
        <v>1805</v>
      </c>
      <c r="F166" s="98">
        <f t="shared" si="69"/>
        <v>1805</v>
      </c>
    </row>
    <row r="167" spans="1:6" s="12" customFormat="1" ht="27.75" customHeight="1" x14ac:dyDescent="0.2">
      <c r="A167" s="30" t="s">
        <v>286</v>
      </c>
      <c r="B167" s="94" t="s">
        <v>123</v>
      </c>
      <c r="C167" s="85" t="s">
        <v>400</v>
      </c>
      <c r="D167" s="20" t="s">
        <v>403</v>
      </c>
      <c r="E167" s="17">
        <v>1805</v>
      </c>
      <c r="F167" s="17">
        <v>1805</v>
      </c>
    </row>
    <row r="168" spans="1:6" s="12" customFormat="1" ht="39.75" customHeight="1" x14ac:dyDescent="0.2">
      <c r="A168" s="54" t="s">
        <v>286</v>
      </c>
      <c r="B168" s="94" t="s">
        <v>140</v>
      </c>
      <c r="C168" s="53"/>
      <c r="D168" s="95" t="s">
        <v>115</v>
      </c>
      <c r="E168" s="98">
        <f t="shared" ref="E168:F168" si="70">E169</f>
        <v>16.3</v>
      </c>
      <c r="F168" s="98">
        <f t="shared" si="70"/>
        <v>16.3</v>
      </c>
    </row>
    <row r="169" spans="1:6" s="12" customFormat="1" ht="18" customHeight="1" x14ac:dyDescent="0.2">
      <c r="A169" s="53" t="s">
        <v>286</v>
      </c>
      <c r="B169" s="94" t="s">
        <v>140</v>
      </c>
      <c r="C169" s="53" t="s">
        <v>400</v>
      </c>
      <c r="D169" s="64" t="s">
        <v>58</v>
      </c>
      <c r="E169" s="17">
        <v>16.3</v>
      </c>
      <c r="F169" s="17">
        <v>16.3</v>
      </c>
    </row>
    <row r="170" spans="1:6" s="13" customFormat="1" ht="48" customHeight="1" x14ac:dyDescent="0.2">
      <c r="A170" s="80" t="s">
        <v>67</v>
      </c>
      <c r="B170" s="94" t="s">
        <v>341</v>
      </c>
      <c r="C170" s="53"/>
      <c r="D170" s="156" t="s">
        <v>342</v>
      </c>
      <c r="E170" s="147">
        <f t="shared" ref="E170:F170" si="71">E171</f>
        <v>447</v>
      </c>
      <c r="F170" s="147">
        <f t="shared" si="71"/>
        <v>447</v>
      </c>
    </row>
    <row r="171" spans="1:6" s="13" customFormat="1" ht="30.75" customHeight="1" x14ac:dyDescent="0.2">
      <c r="A171" s="54" t="s">
        <v>67</v>
      </c>
      <c r="B171" s="94" t="s">
        <v>341</v>
      </c>
      <c r="C171" s="85" t="s">
        <v>400</v>
      </c>
      <c r="D171" s="20" t="s">
        <v>403</v>
      </c>
      <c r="E171" s="17">
        <v>447</v>
      </c>
      <c r="F171" s="17">
        <v>447</v>
      </c>
    </row>
    <row r="172" spans="1:6" s="13" customFormat="1" ht="18.75" customHeight="1" x14ac:dyDescent="0.2">
      <c r="A172" s="80" t="s">
        <v>67</v>
      </c>
      <c r="B172" s="94" t="s">
        <v>364</v>
      </c>
      <c r="C172" s="53"/>
      <c r="D172" s="225" t="s">
        <v>365</v>
      </c>
      <c r="E172" s="203">
        <f t="shared" ref="E172:F172" si="72">E173</f>
        <v>30</v>
      </c>
      <c r="F172" s="203">
        <f t="shared" si="72"/>
        <v>30</v>
      </c>
    </row>
    <row r="173" spans="1:6" s="13" customFormat="1" ht="28.5" customHeight="1" x14ac:dyDescent="0.2">
      <c r="A173" s="54" t="s">
        <v>67</v>
      </c>
      <c r="B173" s="94" t="s">
        <v>364</v>
      </c>
      <c r="C173" s="85" t="s">
        <v>400</v>
      </c>
      <c r="D173" s="20" t="s">
        <v>403</v>
      </c>
      <c r="E173" s="17">
        <v>30</v>
      </c>
      <c r="F173" s="17">
        <v>30</v>
      </c>
    </row>
    <row r="174" spans="1:6" s="13" customFormat="1" ht="39.75" customHeight="1" x14ac:dyDescent="0.2">
      <c r="A174" s="24" t="s">
        <v>9</v>
      </c>
      <c r="B174" s="153" t="s">
        <v>128</v>
      </c>
      <c r="C174" s="23"/>
      <c r="D174" s="95" t="s">
        <v>127</v>
      </c>
      <c r="E174" s="98">
        <f t="shared" ref="E174:F174" si="73">E175</f>
        <v>9294</v>
      </c>
      <c r="F174" s="98">
        <f t="shared" si="73"/>
        <v>7294</v>
      </c>
    </row>
    <row r="175" spans="1:6" s="13" customFormat="1" ht="26.25" customHeight="1" x14ac:dyDescent="0.2">
      <c r="A175" s="23" t="s">
        <v>9</v>
      </c>
      <c r="B175" s="153" t="s">
        <v>128</v>
      </c>
      <c r="C175" s="53" t="s">
        <v>400</v>
      </c>
      <c r="D175" s="20" t="s">
        <v>403</v>
      </c>
      <c r="E175" s="17">
        <v>9294</v>
      </c>
      <c r="F175" s="17">
        <v>7294</v>
      </c>
    </row>
    <row r="176" spans="1:6" s="13" customFormat="1" ht="39.75" customHeight="1" x14ac:dyDescent="0.2">
      <c r="A176" s="23" t="s">
        <v>9</v>
      </c>
      <c r="B176" s="208" t="s">
        <v>401</v>
      </c>
      <c r="C176" s="53"/>
      <c r="D176" s="209" t="s">
        <v>204</v>
      </c>
      <c r="E176" s="147">
        <f t="shared" ref="E176:F176" si="74">E177</f>
        <v>212</v>
      </c>
      <c r="F176" s="147">
        <f t="shared" si="74"/>
        <v>212</v>
      </c>
    </row>
    <row r="177" spans="1:6" s="13" customFormat="1" ht="22.5" customHeight="1" x14ac:dyDescent="0.2">
      <c r="A177" s="23" t="s">
        <v>9</v>
      </c>
      <c r="B177" s="208" t="s">
        <v>401</v>
      </c>
      <c r="C177" s="86" t="s">
        <v>400</v>
      </c>
      <c r="D177" s="20" t="s">
        <v>403</v>
      </c>
      <c r="E177" s="17">
        <v>212</v>
      </c>
      <c r="F177" s="17">
        <v>212</v>
      </c>
    </row>
    <row r="178" spans="1:6" s="13" customFormat="1" ht="28.5" customHeight="1" x14ac:dyDescent="0.2">
      <c r="A178" s="23" t="s">
        <v>9</v>
      </c>
      <c r="B178" s="94" t="s">
        <v>130</v>
      </c>
      <c r="C178" s="23"/>
      <c r="D178" s="95" t="s">
        <v>129</v>
      </c>
      <c r="E178" s="98">
        <f t="shared" ref="E178:F178" si="75">E179</f>
        <v>3135</v>
      </c>
      <c r="F178" s="98">
        <f t="shared" si="75"/>
        <v>3135</v>
      </c>
    </row>
    <row r="179" spans="1:6" s="13" customFormat="1" ht="23.25" customHeight="1" x14ac:dyDescent="0.2">
      <c r="A179" s="23" t="s">
        <v>9</v>
      </c>
      <c r="B179" s="94" t="s">
        <v>130</v>
      </c>
      <c r="C179" s="53" t="s">
        <v>400</v>
      </c>
      <c r="D179" s="20" t="s">
        <v>403</v>
      </c>
      <c r="E179" s="17">
        <v>3135</v>
      </c>
      <c r="F179" s="17">
        <v>3135</v>
      </c>
    </row>
    <row r="180" spans="1:6" s="13" customFormat="1" ht="42" customHeight="1" x14ac:dyDescent="0.2">
      <c r="A180" s="23" t="s">
        <v>9</v>
      </c>
      <c r="B180" s="94" t="s">
        <v>402</v>
      </c>
      <c r="C180" s="53"/>
      <c r="D180" s="209" t="s">
        <v>200</v>
      </c>
      <c r="E180" s="147">
        <f t="shared" ref="E180:F180" si="76">E181</f>
        <v>320</v>
      </c>
      <c r="F180" s="147">
        <f t="shared" si="76"/>
        <v>320</v>
      </c>
    </row>
    <row r="181" spans="1:6" s="13" customFormat="1" ht="29.25" customHeight="1" x14ac:dyDescent="0.2">
      <c r="A181" s="23" t="s">
        <v>9</v>
      </c>
      <c r="B181" s="94" t="s">
        <v>402</v>
      </c>
      <c r="C181" s="53" t="s">
        <v>400</v>
      </c>
      <c r="D181" s="20" t="s">
        <v>403</v>
      </c>
      <c r="E181" s="17">
        <v>320</v>
      </c>
      <c r="F181" s="17">
        <v>320</v>
      </c>
    </row>
    <row r="182" spans="1:6" ht="39" customHeight="1" x14ac:dyDescent="0.2">
      <c r="A182" s="23" t="s">
        <v>9</v>
      </c>
      <c r="B182" s="94" t="s">
        <v>346</v>
      </c>
      <c r="C182" s="18"/>
      <c r="D182" s="165" t="s">
        <v>344</v>
      </c>
      <c r="E182" s="203">
        <f t="shared" ref="E182:F182" si="77">E183</f>
        <v>20</v>
      </c>
      <c r="F182" s="203">
        <f t="shared" si="77"/>
        <v>20</v>
      </c>
    </row>
    <row r="183" spans="1:6" ht="28.5" customHeight="1" x14ac:dyDescent="0.2">
      <c r="A183" s="23" t="s">
        <v>9</v>
      </c>
      <c r="B183" s="94" t="s">
        <v>346</v>
      </c>
      <c r="C183" s="53" t="s">
        <v>400</v>
      </c>
      <c r="D183" s="20" t="s">
        <v>403</v>
      </c>
      <c r="E183" s="17">
        <v>20</v>
      </c>
      <c r="F183" s="17">
        <v>20</v>
      </c>
    </row>
    <row r="184" spans="1:6" ht="39" customHeight="1" x14ac:dyDescent="0.2">
      <c r="A184" s="40" t="s">
        <v>12</v>
      </c>
      <c r="B184" s="94" t="s">
        <v>113</v>
      </c>
      <c r="C184" s="21"/>
      <c r="D184" s="95" t="s">
        <v>112</v>
      </c>
      <c r="E184" s="98">
        <f t="shared" ref="E184:F184" si="78">E185</f>
        <v>988</v>
      </c>
      <c r="F184" s="98">
        <f t="shared" si="78"/>
        <v>988</v>
      </c>
    </row>
    <row r="185" spans="1:6" ht="25.5" customHeight="1" x14ac:dyDescent="0.2">
      <c r="A185" s="21" t="s">
        <v>12</v>
      </c>
      <c r="B185" s="94" t="s">
        <v>113</v>
      </c>
      <c r="C185" s="53" t="s">
        <v>400</v>
      </c>
      <c r="D185" s="20" t="s">
        <v>403</v>
      </c>
      <c r="E185" s="17">
        <v>988</v>
      </c>
      <c r="F185" s="17">
        <v>988</v>
      </c>
    </row>
    <row r="186" spans="1:6" ht="12.75" customHeight="1" x14ac:dyDescent="0.2">
      <c r="A186" s="30"/>
      <c r="B186" s="172"/>
      <c r="C186" s="53"/>
      <c r="D186" s="242" t="s">
        <v>451</v>
      </c>
      <c r="E186" s="17">
        <v>2363</v>
      </c>
      <c r="F186" s="17">
        <v>4727</v>
      </c>
    </row>
    <row r="187" spans="1:6" ht="18" x14ac:dyDescent="0.25">
      <c r="A187" s="245" t="s">
        <v>32</v>
      </c>
      <c r="B187" s="246"/>
      <c r="C187" s="246"/>
      <c r="D187" s="246"/>
      <c r="E187" s="191">
        <f>E123+E9+E186</f>
        <v>157605.34</v>
      </c>
      <c r="F187" s="191">
        <f>F123+F9+F186</f>
        <v>151232.19999999998</v>
      </c>
    </row>
    <row r="188" spans="1:6" x14ac:dyDescent="0.2">
      <c r="A188" s="7"/>
      <c r="B188" s="7"/>
      <c r="C188" s="7"/>
      <c r="D188" s="67"/>
    </row>
    <row r="189" spans="1:6" x14ac:dyDescent="0.2">
      <c r="A189" s="7"/>
      <c r="B189" s="7"/>
      <c r="C189" s="7"/>
      <c r="D189" s="67"/>
      <c r="E189" s="171"/>
      <c r="F189" s="171"/>
    </row>
    <row r="190" spans="1:6" x14ac:dyDescent="0.2">
      <c r="A190" s="7"/>
      <c r="B190" s="7"/>
      <c r="C190" s="7"/>
      <c r="D190" s="67"/>
    </row>
    <row r="191" spans="1:6" x14ac:dyDescent="0.2">
      <c r="A191" s="7"/>
      <c r="B191" s="7"/>
      <c r="C191" s="7"/>
      <c r="D191" s="67"/>
    </row>
    <row r="192" spans="1:6" x14ac:dyDescent="0.2">
      <c r="A192" s="7"/>
      <c r="B192" s="7"/>
      <c r="C192" s="7"/>
      <c r="D192" s="67"/>
    </row>
    <row r="193" spans="1:4" x14ac:dyDescent="0.2">
      <c r="A193" s="7"/>
      <c r="B193" s="7"/>
      <c r="C193" s="7"/>
      <c r="D193" s="67"/>
    </row>
    <row r="194" spans="1:4" x14ac:dyDescent="0.2">
      <c r="A194" s="7"/>
      <c r="B194" s="7"/>
      <c r="C194" s="7"/>
      <c r="D194" s="67"/>
    </row>
    <row r="195" spans="1:4" x14ac:dyDescent="0.2">
      <c r="A195" s="7"/>
      <c r="B195" s="7"/>
      <c r="C195" s="7"/>
      <c r="D195" s="67"/>
    </row>
    <row r="196" spans="1:4" x14ac:dyDescent="0.2">
      <c r="A196" s="7"/>
      <c r="B196" s="7"/>
      <c r="C196" s="7"/>
      <c r="D196" s="67"/>
    </row>
    <row r="197" spans="1:4" x14ac:dyDescent="0.2">
      <c r="A197" s="7"/>
      <c r="B197" s="7"/>
      <c r="C197" s="7"/>
      <c r="D197" s="67"/>
    </row>
    <row r="198" spans="1:4" x14ac:dyDescent="0.2">
      <c r="A198" s="7"/>
      <c r="B198" s="7"/>
      <c r="C198" s="7"/>
      <c r="D198" s="67"/>
    </row>
    <row r="199" spans="1:4" x14ac:dyDescent="0.2">
      <c r="A199" s="7"/>
      <c r="B199" s="7"/>
      <c r="C199" s="7"/>
      <c r="D199" s="67"/>
    </row>
    <row r="200" spans="1:4" x14ac:dyDescent="0.2">
      <c r="A200" s="7"/>
      <c r="B200" s="7"/>
      <c r="C200" s="7"/>
      <c r="D200" s="67"/>
    </row>
    <row r="201" spans="1:4" x14ac:dyDescent="0.2">
      <c r="A201" s="7"/>
      <c r="B201" s="7"/>
      <c r="C201" s="7"/>
      <c r="D201" s="67"/>
    </row>
    <row r="202" spans="1:4" x14ac:dyDescent="0.2">
      <c r="A202" s="7"/>
      <c r="B202" s="7"/>
      <c r="C202" s="7"/>
      <c r="D202" s="67"/>
    </row>
    <row r="203" spans="1:4" x14ac:dyDescent="0.2">
      <c r="A203" s="7"/>
      <c r="B203" s="7"/>
      <c r="C203" s="7"/>
      <c r="D203" s="67"/>
    </row>
    <row r="204" spans="1:4" x14ac:dyDescent="0.2">
      <c r="A204" s="7"/>
      <c r="B204" s="7"/>
      <c r="C204" s="7"/>
      <c r="D204" s="67"/>
    </row>
    <row r="205" spans="1:4" x14ac:dyDescent="0.2">
      <c r="A205" s="7"/>
      <c r="B205" s="7"/>
      <c r="C205" s="7"/>
      <c r="D205" s="67"/>
    </row>
    <row r="206" spans="1:4" x14ac:dyDescent="0.2">
      <c r="A206" s="7"/>
      <c r="B206" s="7"/>
      <c r="C206" s="7"/>
      <c r="D206" s="67"/>
    </row>
    <row r="207" spans="1:4" x14ac:dyDescent="0.2">
      <c r="A207" s="7"/>
      <c r="B207" s="7"/>
      <c r="C207" s="7"/>
      <c r="D207" s="67"/>
    </row>
    <row r="208" spans="1:4" x14ac:dyDescent="0.2">
      <c r="A208" s="7"/>
      <c r="B208" s="7"/>
      <c r="C208" s="7"/>
      <c r="D208" s="67"/>
    </row>
    <row r="209" spans="1:4" x14ac:dyDescent="0.2">
      <c r="A209" s="7"/>
      <c r="B209" s="7"/>
      <c r="C209" s="7"/>
      <c r="D209" s="67"/>
    </row>
    <row r="210" spans="1:4" x14ac:dyDescent="0.2">
      <c r="A210" s="7"/>
      <c r="B210" s="7"/>
      <c r="C210" s="7"/>
      <c r="D210" s="67"/>
    </row>
    <row r="211" spans="1:4" x14ac:dyDescent="0.2">
      <c r="A211" s="7"/>
      <c r="B211" s="7"/>
      <c r="C211" s="7"/>
      <c r="D211" s="67"/>
    </row>
    <row r="212" spans="1:4" x14ac:dyDescent="0.2">
      <c r="A212" s="7"/>
      <c r="B212" s="7"/>
      <c r="C212" s="7"/>
      <c r="D212" s="67"/>
    </row>
    <row r="213" spans="1:4" x14ac:dyDescent="0.2">
      <c r="A213" s="7"/>
      <c r="B213" s="7"/>
      <c r="C213" s="7"/>
      <c r="D213" s="67"/>
    </row>
    <row r="214" spans="1:4" x14ac:dyDescent="0.2">
      <c r="A214" s="7"/>
      <c r="B214" s="7"/>
      <c r="C214" s="7"/>
      <c r="D214" s="67"/>
    </row>
    <row r="215" spans="1:4" x14ac:dyDescent="0.2">
      <c r="A215" s="7"/>
      <c r="B215" s="7"/>
      <c r="C215" s="7"/>
      <c r="D215" s="67"/>
    </row>
    <row r="216" spans="1:4" x14ac:dyDescent="0.2">
      <c r="A216" s="7"/>
      <c r="B216" s="7"/>
      <c r="C216" s="7"/>
      <c r="D216" s="67"/>
    </row>
    <row r="217" spans="1:4" x14ac:dyDescent="0.2">
      <c r="A217" s="7"/>
      <c r="B217" s="7"/>
      <c r="C217" s="7"/>
      <c r="D217" s="67"/>
    </row>
    <row r="218" spans="1:4" x14ac:dyDescent="0.2">
      <c r="A218" s="7"/>
      <c r="B218" s="7"/>
      <c r="C218" s="7"/>
      <c r="D218" s="67"/>
    </row>
    <row r="219" spans="1:4" x14ac:dyDescent="0.2">
      <c r="A219" s="7"/>
      <c r="B219" s="7"/>
      <c r="C219" s="7"/>
      <c r="D219" s="67"/>
    </row>
    <row r="220" spans="1:4" x14ac:dyDescent="0.2">
      <c r="A220" s="7"/>
      <c r="B220" s="7"/>
      <c r="C220" s="7"/>
      <c r="D220" s="67"/>
    </row>
    <row r="221" spans="1:4" x14ac:dyDescent="0.2">
      <c r="A221" s="7"/>
      <c r="B221" s="7"/>
      <c r="C221" s="7"/>
      <c r="D221" s="67"/>
    </row>
    <row r="222" spans="1:4" x14ac:dyDescent="0.2">
      <c r="A222" s="7"/>
      <c r="B222" s="7"/>
      <c r="C222" s="7"/>
      <c r="D222" s="67"/>
    </row>
    <row r="223" spans="1:4" x14ac:dyDescent="0.2">
      <c r="A223" s="7"/>
      <c r="B223" s="7"/>
      <c r="C223" s="7"/>
      <c r="D223" s="67"/>
    </row>
    <row r="224" spans="1:4" x14ac:dyDescent="0.2">
      <c r="A224" s="7"/>
      <c r="B224" s="7"/>
      <c r="C224" s="7"/>
      <c r="D224" s="67"/>
    </row>
    <row r="225" spans="1:4" x14ac:dyDescent="0.2">
      <c r="A225" s="7"/>
      <c r="B225" s="7"/>
      <c r="C225" s="7"/>
      <c r="D225" s="67"/>
    </row>
    <row r="226" spans="1:4" x14ac:dyDescent="0.2">
      <c r="A226" s="7"/>
      <c r="B226" s="7"/>
      <c r="C226" s="7"/>
      <c r="D226" s="67"/>
    </row>
    <row r="227" spans="1:4" x14ac:dyDescent="0.2">
      <c r="A227" s="7"/>
      <c r="B227" s="7"/>
      <c r="C227" s="7"/>
      <c r="D227" s="67"/>
    </row>
    <row r="228" spans="1:4" x14ac:dyDescent="0.2">
      <c r="A228" s="7"/>
      <c r="B228" s="7"/>
      <c r="C228" s="7"/>
      <c r="D228" s="67"/>
    </row>
    <row r="229" spans="1:4" x14ac:dyDescent="0.2">
      <c r="A229" s="7"/>
      <c r="B229" s="7"/>
      <c r="C229" s="7"/>
      <c r="D229" s="67"/>
    </row>
    <row r="230" spans="1:4" x14ac:dyDescent="0.2">
      <c r="A230" s="7"/>
      <c r="B230" s="7"/>
      <c r="C230" s="7"/>
      <c r="D230" s="67"/>
    </row>
    <row r="231" spans="1:4" x14ac:dyDescent="0.2">
      <c r="A231" s="7"/>
      <c r="B231" s="7"/>
      <c r="C231" s="7"/>
      <c r="D231" s="67"/>
    </row>
    <row r="232" spans="1:4" x14ac:dyDescent="0.2">
      <c r="A232" s="7"/>
      <c r="B232" s="7"/>
      <c r="C232" s="7"/>
      <c r="D232" s="67"/>
    </row>
    <row r="233" spans="1:4" x14ac:dyDescent="0.2">
      <c r="A233" s="7"/>
      <c r="B233" s="7"/>
      <c r="C233" s="7"/>
      <c r="D233" s="67"/>
    </row>
    <row r="234" spans="1:4" x14ac:dyDescent="0.2">
      <c r="A234" s="7"/>
      <c r="B234" s="7"/>
      <c r="C234" s="7"/>
      <c r="D234" s="67"/>
    </row>
    <row r="235" spans="1:4" x14ac:dyDescent="0.2">
      <c r="A235" s="7"/>
      <c r="B235" s="7"/>
      <c r="C235" s="7"/>
      <c r="D235" s="67"/>
    </row>
    <row r="236" spans="1:4" x14ac:dyDescent="0.2">
      <c r="A236" s="7"/>
      <c r="B236" s="7"/>
      <c r="C236" s="7"/>
      <c r="D236" s="67"/>
    </row>
    <row r="237" spans="1:4" x14ac:dyDescent="0.2">
      <c r="A237" s="7"/>
      <c r="B237" s="7"/>
      <c r="C237" s="7"/>
      <c r="D237" s="67"/>
    </row>
    <row r="238" spans="1:4" x14ac:dyDescent="0.2">
      <c r="A238" s="7"/>
      <c r="B238" s="7"/>
      <c r="C238" s="7"/>
      <c r="D238" s="67"/>
    </row>
    <row r="239" spans="1:4" x14ac:dyDescent="0.2">
      <c r="A239" s="7"/>
      <c r="B239" s="7"/>
      <c r="C239" s="7"/>
      <c r="D239" s="67"/>
    </row>
    <row r="240" spans="1:4" x14ac:dyDescent="0.2">
      <c r="A240" s="7"/>
      <c r="B240" s="7"/>
      <c r="C240" s="7"/>
      <c r="D240" s="67"/>
    </row>
    <row r="241" spans="1:4" x14ac:dyDescent="0.2">
      <c r="A241" s="7"/>
      <c r="B241" s="7"/>
      <c r="C241" s="7"/>
      <c r="D241" s="67"/>
    </row>
    <row r="242" spans="1:4" x14ac:dyDescent="0.2">
      <c r="A242" s="7"/>
      <c r="B242" s="7"/>
      <c r="C242" s="7"/>
      <c r="D242" s="67"/>
    </row>
    <row r="243" spans="1:4" x14ac:dyDescent="0.2">
      <c r="A243" s="7"/>
      <c r="B243" s="7"/>
      <c r="C243" s="7"/>
      <c r="D243" s="67"/>
    </row>
    <row r="244" spans="1:4" x14ac:dyDescent="0.2">
      <c r="A244" s="7"/>
      <c r="B244" s="7"/>
      <c r="C244" s="7"/>
      <c r="D244" s="67"/>
    </row>
    <row r="245" spans="1:4" x14ac:dyDescent="0.2">
      <c r="A245" s="6"/>
      <c r="B245" s="6"/>
      <c r="C245" s="6"/>
      <c r="D245" s="68"/>
    </row>
    <row r="246" spans="1:4" x14ac:dyDescent="0.2">
      <c r="A246" s="6"/>
      <c r="B246" s="6"/>
      <c r="C246" s="6"/>
      <c r="D246" s="68"/>
    </row>
    <row r="247" spans="1:4" x14ac:dyDescent="0.2">
      <c r="A247" s="6"/>
      <c r="B247" s="6"/>
      <c r="C247" s="6"/>
      <c r="D247" s="68"/>
    </row>
    <row r="248" spans="1:4" x14ac:dyDescent="0.2">
      <c r="A248" s="6"/>
      <c r="B248" s="6"/>
      <c r="C248" s="6"/>
      <c r="D248" s="68"/>
    </row>
    <row r="249" spans="1:4" x14ac:dyDescent="0.2">
      <c r="A249" s="6"/>
      <c r="B249" s="6"/>
      <c r="C249" s="6"/>
      <c r="D249" s="68"/>
    </row>
    <row r="250" spans="1:4" x14ac:dyDescent="0.2">
      <c r="A250" s="6"/>
      <c r="B250" s="6"/>
      <c r="C250" s="6"/>
      <c r="D250" s="68"/>
    </row>
    <row r="251" spans="1:4" x14ac:dyDescent="0.2">
      <c r="A251" s="6"/>
      <c r="B251" s="6"/>
      <c r="C251" s="6"/>
      <c r="D251" s="68"/>
    </row>
    <row r="252" spans="1:4" x14ac:dyDescent="0.2">
      <c r="A252" s="6"/>
      <c r="B252" s="6"/>
      <c r="C252" s="6"/>
      <c r="D252" s="68"/>
    </row>
    <row r="253" spans="1:4" x14ac:dyDescent="0.2">
      <c r="A253" s="6"/>
      <c r="B253" s="6"/>
      <c r="C253" s="6"/>
      <c r="D253" s="68"/>
    </row>
    <row r="254" spans="1:4" ht="1.5" customHeight="1" x14ac:dyDescent="0.2">
      <c r="A254" s="6"/>
      <c r="B254" s="6"/>
      <c r="C254" s="6"/>
      <c r="D254" s="68"/>
    </row>
    <row r="255" spans="1:4" hidden="1" x14ac:dyDescent="0.2">
      <c r="A255" s="6"/>
      <c r="B255" s="6"/>
      <c r="C255" s="6"/>
      <c r="D255" s="68"/>
    </row>
    <row r="256" spans="1:4" hidden="1" x14ac:dyDescent="0.2">
      <c r="A256" s="6"/>
      <c r="B256" s="6"/>
      <c r="C256" s="6"/>
      <c r="D256" s="68"/>
    </row>
    <row r="257" spans="1:4" hidden="1" x14ac:dyDescent="0.2">
      <c r="A257" s="6"/>
      <c r="B257" s="6"/>
      <c r="C257" s="6"/>
      <c r="D257" s="68"/>
    </row>
    <row r="258" spans="1:4" hidden="1" x14ac:dyDescent="0.2">
      <c r="A258" s="6"/>
      <c r="B258" s="6"/>
      <c r="C258" s="6"/>
      <c r="D258" s="68"/>
    </row>
    <row r="259" spans="1:4" hidden="1" x14ac:dyDescent="0.2">
      <c r="A259" s="6"/>
      <c r="B259" s="6"/>
      <c r="C259" s="6"/>
      <c r="D259" s="68"/>
    </row>
    <row r="260" spans="1:4" hidden="1" x14ac:dyDescent="0.2">
      <c r="A260" s="6"/>
      <c r="B260" s="6"/>
      <c r="C260" s="6"/>
      <c r="D260" s="68"/>
    </row>
    <row r="261" spans="1:4" hidden="1" x14ac:dyDescent="0.2">
      <c r="A261" s="6"/>
      <c r="B261" s="6"/>
      <c r="C261" s="6"/>
      <c r="D261" s="68"/>
    </row>
    <row r="262" spans="1:4" hidden="1" x14ac:dyDescent="0.2">
      <c r="A262" s="6"/>
      <c r="B262" s="6"/>
      <c r="C262" s="6"/>
      <c r="D262" s="68"/>
    </row>
    <row r="263" spans="1:4" hidden="1" x14ac:dyDescent="0.2">
      <c r="A263" s="6"/>
      <c r="B263" s="6"/>
      <c r="C263" s="6"/>
      <c r="D263" s="68"/>
    </row>
    <row r="264" spans="1:4" hidden="1" x14ac:dyDescent="0.2">
      <c r="A264" s="6"/>
      <c r="B264" s="6"/>
      <c r="C264" s="6"/>
      <c r="D264" s="68"/>
    </row>
    <row r="265" spans="1:4" hidden="1" x14ac:dyDescent="0.2">
      <c r="A265" s="6"/>
      <c r="B265" s="6"/>
      <c r="C265" s="6"/>
      <c r="D265" s="68"/>
    </row>
    <row r="266" spans="1:4" hidden="1" x14ac:dyDescent="0.2">
      <c r="A266" s="6"/>
      <c r="B266" s="6"/>
      <c r="C266" s="6"/>
      <c r="D266" s="68"/>
    </row>
    <row r="267" spans="1:4" hidden="1" x14ac:dyDescent="0.2">
      <c r="A267" s="6"/>
      <c r="B267" s="6"/>
      <c r="C267" s="6"/>
      <c r="D267" s="68"/>
    </row>
    <row r="268" spans="1:4" hidden="1" x14ac:dyDescent="0.2">
      <c r="A268" s="6"/>
      <c r="B268" s="6"/>
      <c r="C268" s="6"/>
      <c r="D268" s="68"/>
    </row>
    <row r="269" spans="1:4" hidden="1" x14ac:dyDescent="0.2">
      <c r="A269" s="6"/>
      <c r="B269" s="6"/>
      <c r="C269" s="6"/>
      <c r="D269" s="68"/>
    </row>
    <row r="270" spans="1:4" hidden="1" x14ac:dyDescent="0.2">
      <c r="A270" s="6"/>
      <c r="B270" s="6"/>
      <c r="C270" s="6"/>
      <c r="D270" s="68"/>
    </row>
    <row r="271" spans="1:4" hidden="1" x14ac:dyDescent="0.2">
      <c r="A271" s="6"/>
      <c r="B271" s="6"/>
      <c r="C271" s="6"/>
      <c r="D271" s="68"/>
    </row>
    <row r="272" spans="1:4" hidden="1" x14ac:dyDescent="0.2">
      <c r="A272" s="6"/>
      <c r="B272" s="6"/>
      <c r="C272" s="6"/>
      <c r="D272" s="68"/>
    </row>
    <row r="273" spans="1:4" hidden="1" x14ac:dyDescent="0.2">
      <c r="A273" s="6"/>
      <c r="B273" s="6"/>
      <c r="C273" s="6"/>
      <c r="D273" s="68"/>
    </row>
    <row r="274" spans="1:4" hidden="1" x14ac:dyDescent="0.2">
      <c r="A274" s="6"/>
      <c r="B274" s="6"/>
      <c r="C274" s="6"/>
      <c r="D274" s="68"/>
    </row>
    <row r="275" spans="1:4" hidden="1" x14ac:dyDescent="0.2">
      <c r="A275" s="6"/>
      <c r="B275" s="6"/>
      <c r="C275" s="6"/>
      <c r="D275" s="68"/>
    </row>
    <row r="276" spans="1:4" hidden="1" x14ac:dyDescent="0.2">
      <c r="A276" s="6"/>
      <c r="B276" s="6"/>
      <c r="C276" s="6"/>
      <c r="D276" s="68"/>
    </row>
    <row r="277" spans="1:4" hidden="1" x14ac:dyDescent="0.2">
      <c r="A277" s="6"/>
      <c r="B277" s="6"/>
      <c r="C277" s="6"/>
      <c r="D277" s="68"/>
    </row>
    <row r="278" spans="1:4" hidden="1" x14ac:dyDescent="0.2">
      <c r="A278" s="6"/>
      <c r="B278" s="6"/>
      <c r="C278" s="6"/>
      <c r="D278" s="68"/>
    </row>
    <row r="279" spans="1:4" hidden="1" x14ac:dyDescent="0.2">
      <c r="A279" s="6"/>
      <c r="B279" s="6"/>
      <c r="C279" s="6"/>
      <c r="D279" s="68"/>
    </row>
    <row r="280" spans="1:4" hidden="1" x14ac:dyDescent="0.2">
      <c r="A280" s="6"/>
      <c r="B280" s="6"/>
      <c r="C280" s="6"/>
      <c r="D280" s="68"/>
    </row>
    <row r="281" spans="1:4" hidden="1" x14ac:dyDescent="0.2">
      <c r="A281" s="6"/>
      <c r="B281" s="6"/>
      <c r="C281" s="6"/>
      <c r="D281" s="68"/>
    </row>
    <row r="282" spans="1:4" hidden="1" x14ac:dyDescent="0.2">
      <c r="A282" s="6"/>
      <c r="B282" s="6"/>
      <c r="C282" s="6"/>
      <c r="D282" s="68"/>
    </row>
    <row r="283" spans="1:4" hidden="1" x14ac:dyDescent="0.2">
      <c r="A283" s="6"/>
      <c r="B283" s="6"/>
      <c r="C283" s="6"/>
      <c r="D283" s="68"/>
    </row>
    <row r="284" spans="1:4" hidden="1" x14ac:dyDescent="0.2">
      <c r="A284" s="6"/>
      <c r="B284" s="6"/>
      <c r="C284" s="6"/>
      <c r="D284" s="68"/>
    </row>
    <row r="285" spans="1:4" hidden="1" x14ac:dyDescent="0.2">
      <c r="A285" s="6"/>
      <c r="B285" s="6"/>
      <c r="C285" s="6"/>
      <c r="D285" s="68"/>
    </row>
    <row r="286" spans="1:4" hidden="1" x14ac:dyDescent="0.2">
      <c r="A286" s="6"/>
      <c r="B286" s="6"/>
      <c r="C286" s="6"/>
      <c r="D286" s="68"/>
    </row>
    <row r="287" spans="1:4" hidden="1" x14ac:dyDescent="0.2">
      <c r="A287" s="6"/>
      <c r="B287" s="6"/>
      <c r="C287" s="6"/>
      <c r="D287" s="68"/>
    </row>
    <row r="288" spans="1:4" hidden="1" x14ac:dyDescent="0.2">
      <c r="A288" s="6"/>
      <c r="B288" s="6"/>
      <c r="C288" s="6"/>
      <c r="D288" s="68"/>
    </row>
    <row r="289" spans="1:4" hidden="1" x14ac:dyDescent="0.2">
      <c r="A289" s="6"/>
      <c r="B289" s="6"/>
      <c r="C289" s="6"/>
      <c r="D289" s="68"/>
    </row>
    <row r="290" spans="1:4" hidden="1" x14ac:dyDescent="0.2">
      <c r="A290" s="6"/>
      <c r="B290" s="6"/>
      <c r="C290" s="6"/>
      <c r="D290" s="68"/>
    </row>
    <row r="291" spans="1:4" hidden="1" x14ac:dyDescent="0.2">
      <c r="A291" s="6"/>
      <c r="B291" s="6"/>
      <c r="C291" s="6"/>
      <c r="D291" s="68"/>
    </row>
    <row r="292" spans="1:4" x14ac:dyDescent="0.2">
      <c r="A292" s="6"/>
      <c r="B292" s="6"/>
      <c r="C292" s="6"/>
      <c r="D292" s="68"/>
    </row>
    <row r="293" spans="1:4" x14ac:dyDescent="0.2">
      <c r="A293" s="6"/>
      <c r="B293" s="6"/>
      <c r="C293" s="6"/>
      <c r="D293" s="68"/>
    </row>
    <row r="294" spans="1:4" x14ac:dyDescent="0.2">
      <c r="A294" s="6"/>
      <c r="B294" s="6"/>
      <c r="C294" s="6"/>
      <c r="D294" s="68"/>
    </row>
    <row r="295" spans="1:4" x14ac:dyDescent="0.2">
      <c r="A295" s="6"/>
      <c r="B295" s="6"/>
      <c r="C295" s="6"/>
      <c r="D295" s="68"/>
    </row>
    <row r="296" spans="1:4" x14ac:dyDescent="0.2">
      <c r="A296" s="6"/>
      <c r="B296" s="6"/>
      <c r="C296" s="6"/>
      <c r="D296" s="68"/>
    </row>
    <row r="297" spans="1:4" x14ac:dyDescent="0.2">
      <c r="A297" s="6"/>
      <c r="B297" s="6"/>
      <c r="C297" s="6"/>
      <c r="D297" s="68"/>
    </row>
    <row r="298" spans="1:4" x14ac:dyDescent="0.2">
      <c r="A298" s="6"/>
      <c r="B298" s="6"/>
      <c r="C298" s="6"/>
      <c r="D298" s="68"/>
    </row>
    <row r="299" spans="1:4" x14ac:dyDescent="0.2">
      <c r="A299" s="6"/>
      <c r="B299" s="6"/>
      <c r="C299" s="6"/>
      <c r="D299" s="68"/>
    </row>
    <row r="300" spans="1:4" x14ac:dyDescent="0.2">
      <c r="A300" s="6"/>
      <c r="B300" s="6"/>
      <c r="C300" s="6"/>
      <c r="D300" s="68"/>
    </row>
    <row r="301" spans="1:4" x14ac:dyDescent="0.2">
      <c r="A301" s="6"/>
      <c r="B301" s="6"/>
      <c r="C301" s="6"/>
      <c r="D301" s="68"/>
    </row>
    <row r="302" spans="1:4" x14ac:dyDescent="0.2">
      <c r="A302" s="6"/>
      <c r="B302" s="6"/>
      <c r="C302" s="6"/>
      <c r="D302" s="68"/>
    </row>
    <row r="303" spans="1:4" x14ac:dyDescent="0.2">
      <c r="A303" s="6"/>
      <c r="B303" s="6"/>
      <c r="C303" s="6"/>
      <c r="D303" s="68"/>
    </row>
    <row r="304" spans="1:4" x14ac:dyDescent="0.2">
      <c r="A304" s="6"/>
      <c r="B304" s="6"/>
      <c r="C304" s="6"/>
      <c r="D304" s="68"/>
    </row>
    <row r="305" spans="1:4" x14ac:dyDescent="0.2">
      <c r="A305" s="6"/>
      <c r="B305" s="6"/>
      <c r="C305" s="6"/>
      <c r="D305" s="68"/>
    </row>
    <row r="306" spans="1:4" x14ac:dyDescent="0.2">
      <c r="A306" s="6"/>
      <c r="B306" s="6"/>
      <c r="C306" s="6"/>
      <c r="D306" s="68"/>
    </row>
    <row r="307" spans="1:4" x14ac:dyDescent="0.2">
      <c r="A307" s="6"/>
      <c r="B307" s="6"/>
      <c r="C307" s="6"/>
      <c r="D307" s="68"/>
    </row>
    <row r="308" spans="1:4" x14ac:dyDescent="0.2">
      <c r="A308" s="6"/>
      <c r="B308" s="6"/>
      <c r="C308" s="6"/>
      <c r="D308" s="68"/>
    </row>
    <row r="309" spans="1:4" x14ac:dyDescent="0.2">
      <c r="A309" s="6"/>
      <c r="B309" s="6"/>
      <c r="C309" s="6"/>
      <c r="D309" s="68"/>
    </row>
    <row r="310" spans="1:4" x14ac:dyDescent="0.2">
      <c r="A310" s="6"/>
      <c r="B310" s="6"/>
      <c r="C310" s="6"/>
      <c r="D310" s="68"/>
    </row>
    <row r="311" spans="1:4" x14ac:dyDescent="0.2">
      <c r="A311" s="6"/>
      <c r="B311" s="6"/>
      <c r="C311" s="6"/>
      <c r="D311" s="68"/>
    </row>
    <row r="312" spans="1:4" x14ac:dyDescent="0.2">
      <c r="A312" s="6"/>
      <c r="B312" s="6"/>
      <c r="C312" s="6"/>
      <c r="D312" s="68"/>
    </row>
    <row r="313" spans="1:4" x14ac:dyDescent="0.2">
      <c r="A313" s="6"/>
      <c r="B313" s="6"/>
      <c r="C313" s="6"/>
      <c r="D313" s="68"/>
    </row>
    <row r="314" spans="1:4" x14ac:dyDescent="0.2">
      <c r="A314" s="6"/>
      <c r="B314" s="6"/>
      <c r="C314" s="6"/>
      <c r="D314" s="68"/>
    </row>
    <row r="315" spans="1:4" x14ac:dyDescent="0.2">
      <c r="A315" s="6"/>
      <c r="B315" s="6"/>
      <c r="C315" s="6"/>
      <c r="D315" s="68"/>
    </row>
    <row r="316" spans="1:4" x14ac:dyDescent="0.2">
      <c r="A316" s="6"/>
      <c r="B316" s="6"/>
      <c r="C316" s="6"/>
      <c r="D316" s="68"/>
    </row>
    <row r="317" spans="1:4" x14ac:dyDescent="0.2">
      <c r="A317" s="6"/>
      <c r="B317" s="6"/>
      <c r="C317" s="6"/>
      <c r="D317" s="68"/>
    </row>
    <row r="318" spans="1:4" x14ac:dyDescent="0.2">
      <c r="A318" s="6"/>
      <c r="B318" s="6"/>
      <c r="C318" s="6"/>
      <c r="D318" s="68"/>
    </row>
    <row r="319" spans="1:4" x14ac:dyDescent="0.2">
      <c r="A319" s="6"/>
      <c r="B319" s="6"/>
      <c r="C319" s="6"/>
      <c r="D319" s="68"/>
    </row>
    <row r="320" spans="1:4" x14ac:dyDescent="0.2">
      <c r="A320" s="6"/>
      <c r="B320" s="6"/>
      <c r="C320" s="6"/>
      <c r="D320" s="68"/>
    </row>
    <row r="321" spans="1:4" x14ac:dyDescent="0.2">
      <c r="A321" s="6"/>
      <c r="B321" s="6"/>
      <c r="C321" s="6"/>
      <c r="D321" s="68"/>
    </row>
    <row r="322" spans="1:4" x14ac:dyDescent="0.2">
      <c r="A322" s="6"/>
      <c r="B322" s="6"/>
      <c r="C322" s="6"/>
      <c r="D322" s="68"/>
    </row>
    <row r="323" spans="1:4" x14ac:dyDescent="0.2">
      <c r="A323" s="6"/>
      <c r="B323" s="6"/>
      <c r="C323" s="6"/>
      <c r="D323" s="68"/>
    </row>
    <row r="324" spans="1:4" x14ac:dyDescent="0.2">
      <c r="A324" s="6"/>
      <c r="B324" s="6"/>
      <c r="C324" s="6"/>
      <c r="D324" s="68"/>
    </row>
    <row r="325" spans="1:4" x14ac:dyDescent="0.2">
      <c r="A325" s="6"/>
      <c r="B325" s="6"/>
      <c r="C325" s="6"/>
      <c r="D325" s="68"/>
    </row>
    <row r="326" spans="1:4" x14ac:dyDescent="0.2">
      <c r="A326" s="6"/>
      <c r="B326" s="6"/>
      <c r="C326" s="6"/>
      <c r="D326" s="68"/>
    </row>
    <row r="327" spans="1:4" x14ac:dyDescent="0.2">
      <c r="A327" s="6"/>
      <c r="B327" s="6"/>
      <c r="C327" s="6"/>
      <c r="D327" s="68"/>
    </row>
    <row r="328" spans="1:4" x14ac:dyDescent="0.2">
      <c r="A328" s="6"/>
      <c r="B328" s="6"/>
      <c r="C328" s="6"/>
      <c r="D328" s="68"/>
    </row>
    <row r="329" spans="1:4" x14ac:dyDescent="0.2">
      <c r="A329" s="6"/>
      <c r="B329" s="6"/>
      <c r="C329" s="6"/>
      <c r="D329" s="68"/>
    </row>
    <row r="330" spans="1:4" x14ac:dyDescent="0.2">
      <c r="A330" s="6"/>
      <c r="B330" s="6"/>
      <c r="C330" s="6"/>
      <c r="D330" s="68"/>
    </row>
    <row r="331" spans="1:4" x14ac:dyDescent="0.2">
      <c r="A331" s="6"/>
      <c r="B331" s="6"/>
      <c r="C331" s="6"/>
      <c r="D331" s="68"/>
    </row>
    <row r="332" spans="1:4" x14ac:dyDescent="0.2">
      <c r="A332" s="6"/>
      <c r="B332" s="6"/>
      <c r="C332" s="6"/>
      <c r="D332" s="68"/>
    </row>
    <row r="333" spans="1:4" x14ac:dyDescent="0.2">
      <c r="A333" s="6"/>
      <c r="B333" s="6"/>
      <c r="C333" s="6"/>
      <c r="D333" s="68"/>
    </row>
    <row r="334" spans="1:4" x14ac:dyDescent="0.2">
      <c r="A334" s="6"/>
      <c r="B334" s="6"/>
      <c r="C334" s="6"/>
      <c r="D334" s="68"/>
    </row>
    <row r="335" spans="1:4" x14ac:dyDescent="0.2">
      <c r="A335" s="6"/>
      <c r="B335" s="6"/>
      <c r="C335" s="6"/>
      <c r="D335" s="68"/>
    </row>
    <row r="336" spans="1:4" x14ac:dyDescent="0.2">
      <c r="A336" s="6"/>
      <c r="B336" s="6"/>
      <c r="C336" s="6"/>
      <c r="D336" s="68"/>
    </row>
    <row r="337" spans="1:4" x14ac:dyDescent="0.2">
      <c r="A337" s="6"/>
      <c r="B337" s="6"/>
      <c r="C337" s="6"/>
      <c r="D337" s="68"/>
    </row>
    <row r="338" spans="1:4" x14ac:dyDescent="0.2">
      <c r="A338" s="6"/>
      <c r="B338" s="6"/>
      <c r="C338" s="6"/>
      <c r="D338" s="68"/>
    </row>
    <row r="339" spans="1:4" x14ac:dyDescent="0.2">
      <c r="A339" s="6"/>
      <c r="B339" s="6"/>
      <c r="C339" s="6"/>
      <c r="D339" s="68"/>
    </row>
    <row r="340" spans="1:4" x14ac:dyDescent="0.2">
      <c r="A340" s="6"/>
      <c r="B340" s="6"/>
      <c r="C340" s="6"/>
      <c r="D340" s="68"/>
    </row>
    <row r="341" spans="1:4" x14ac:dyDescent="0.2">
      <c r="A341" s="6"/>
      <c r="B341" s="6"/>
      <c r="C341" s="6"/>
      <c r="D341" s="68"/>
    </row>
    <row r="342" spans="1:4" x14ac:dyDescent="0.2">
      <c r="A342" s="6"/>
      <c r="B342" s="6"/>
      <c r="C342" s="6"/>
      <c r="D342" s="68"/>
    </row>
    <row r="343" spans="1:4" x14ac:dyDescent="0.2">
      <c r="A343" s="6"/>
      <c r="B343" s="6"/>
      <c r="C343" s="6"/>
      <c r="D343" s="68"/>
    </row>
    <row r="344" spans="1:4" x14ac:dyDescent="0.2">
      <c r="A344" s="6"/>
      <c r="B344" s="6"/>
      <c r="C344" s="6"/>
      <c r="D344" s="68"/>
    </row>
    <row r="345" spans="1:4" x14ac:dyDescent="0.2">
      <c r="A345" s="6"/>
      <c r="B345" s="6"/>
      <c r="C345" s="6"/>
      <c r="D345" s="68"/>
    </row>
    <row r="346" spans="1:4" x14ac:dyDescent="0.2">
      <c r="A346" s="6"/>
      <c r="B346" s="6"/>
      <c r="C346" s="6"/>
      <c r="D346" s="68"/>
    </row>
    <row r="347" spans="1:4" x14ac:dyDescent="0.2">
      <c r="A347" s="6"/>
      <c r="B347" s="6"/>
      <c r="C347" s="6"/>
      <c r="D347" s="68"/>
    </row>
    <row r="348" spans="1:4" x14ac:dyDescent="0.2">
      <c r="A348" s="6"/>
      <c r="B348" s="6"/>
      <c r="C348" s="6"/>
      <c r="D348" s="68"/>
    </row>
    <row r="349" spans="1:4" x14ac:dyDescent="0.2">
      <c r="A349" s="6"/>
      <c r="B349" s="6"/>
      <c r="C349" s="6"/>
      <c r="D349" s="68"/>
    </row>
    <row r="350" spans="1:4" x14ac:dyDescent="0.2">
      <c r="A350" s="6"/>
      <c r="B350" s="6"/>
      <c r="C350" s="6"/>
      <c r="D350" s="68"/>
    </row>
    <row r="351" spans="1:4" x14ac:dyDescent="0.2">
      <c r="A351" s="6"/>
      <c r="B351" s="6"/>
      <c r="C351" s="6"/>
      <c r="D351" s="68"/>
    </row>
    <row r="352" spans="1:4" x14ac:dyDescent="0.2">
      <c r="A352" s="6"/>
      <c r="B352" s="6"/>
      <c r="C352" s="6"/>
      <c r="D352" s="68"/>
    </row>
    <row r="353" spans="1:4" x14ac:dyDescent="0.2">
      <c r="A353" s="6"/>
      <c r="B353" s="6"/>
      <c r="C353" s="6"/>
      <c r="D353" s="68"/>
    </row>
    <row r="354" spans="1:4" x14ac:dyDescent="0.2">
      <c r="A354" s="6"/>
      <c r="B354" s="6"/>
      <c r="C354" s="6"/>
      <c r="D354" s="68"/>
    </row>
    <row r="355" spans="1:4" x14ac:dyDescent="0.2">
      <c r="A355" s="6"/>
      <c r="B355" s="6"/>
      <c r="C355" s="6"/>
      <c r="D355" s="68"/>
    </row>
    <row r="356" spans="1:4" x14ac:dyDescent="0.2">
      <c r="A356" s="6"/>
      <c r="B356" s="6"/>
      <c r="C356" s="6"/>
      <c r="D356" s="68"/>
    </row>
    <row r="357" spans="1:4" x14ac:dyDescent="0.2">
      <c r="A357" s="6"/>
      <c r="B357" s="6"/>
      <c r="C357" s="6"/>
      <c r="D357" s="68"/>
    </row>
    <row r="358" spans="1:4" x14ac:dyDescent="0.2">
      <c r="A358" s="6"/>
      <c r="B358" s="6"/>
      <c r="C358" s="6"/>
      <c r="D358" s="68"/>
    </row>
    <row r="359" spans="1:4" x14ac:dyDescent="0.2">
      <c r="A359" s="6"/>
      <c r="B359" s="6"/>
      <c r="C359" s="6"/>
      <c r="D359" s="68"/>
    </row>
    <row r="360" spans="1:4" x14ac:dyDescent="0.2">
      <c r="A360" s="6"/>
      <c r="B360" s="6"/>
      <c r="C360" s="6"/>
      <c r="D360" s="68"/>
    </row>
    <row r="361" spans="1:4" x14ac:dyDescent="0.2">
      <c r="A361" s="6"/>
      <c r="B361" s="6"/>
      <c r="C361" s="6"/>
      <c r="D361" s="68"/>
    </row>
    <row r="362" spans="1:4" x14ac:dyDescent="0.2">
      <c r="A362" s="6"/>
      <c r="B362" s="6"/>
      <c r="C362" s="6"/>
      <c r="D362" s="68"/>
    </row>
    <row r="363" spans="1:4" x14ac:dyDescent="0.2">
      <c r="A363" s="6"/>
      <c r="B363" s="6"/>
      <c r="C363" s="6"/>
      <c r="D363" s="68"/>
    </row>
    <row r="364" spans="1:4" x14ac:dyDescent="0.2">
      <c r="A364" s="6"/>
      <c r="B364" s="6"/>
      <c r="C364" s="6"/>
      <c r="D364" s="68"/>
    </row>
    <row r="365" spans="1:4" x14ac:dyDescent="0.2">
      <c r="A365" s="6"/>
      <c r="B365" s="6"/>
      <c r="C365" s="6"/>
      <c r="D365" s="68"/>
    </row>
    <row r="366" spans="1:4" x14ac:dyDescent="0.2">
      <c r="A366" s="6"/>
      <c r="B366" s="6"/>
      <c r="C366" s="6"/>
      <c r="D366" s="68"/>
    </row>
    <row r="367" spans="1:4" x14ac:dyDescent="0.2">
      <c r="A367" s="6"/>
      <c r="B367" s="6"/>
      <c r="C367" s="6"/>
      <c r="D367" s="68"/>
    </row>
    <row r="368" spans="1:4" x14ac:dyDescent="0.2">
      <c r="A368" s="6"/>
      <c r="B368" s="6"/>
      <c r="C368" s="6"/>
      <c r="D368" s="68"/>
    </row>
    <row r="369" spans="1:4" x14ac:dyDescent="0.2">
      <c r="A369" s="6"/>
      <c r="B369" s="6"/>
      <c r="C369" s="6"/>
      <c r="D369" s="68"/>
    </row>
    <row r="370" spans="1:4" x14ac:dyDescent="0.2">
      <c r="A370" s="6"/>
      <c r="B370" s="6"/>
      <c r="C370" s="6"/>
      <c r="D370" s="68"/>
    </row>
    <row r="371" spans="1:4" x14ac:dyDescent="0.2">
      <c r="A371" s="6"/>
      <c r="B371" s="6"/>
      <c r="C371" s="6"/>
      <c r="D371" s="68"/>
    </row>
    <row r="372" spans="1:4" x14ac:dyDescent="0.2">
      <c r="A372" s="6"/>
      <c r="B372" s="6"/>
      <c r="C372" s="6"/>
      <c r="D372" s="68"/>
    </row>
    <row r="373" spans="1:4" x14ac:dyDescent="0.2">
      <c r="A373" s="6"/>
      <c r="B373" s="6"/>
      <c r="C373" s="6"/>
      <c r="D373" s="68"/>
    </row>
    <row r="374" spans="1:4" x14ac:dyDescent="0.2">
      <c r="A374" s="6"/>
      <c r="B374" s="6"/>
      <c r="C374" s="6"/>
      <c r="D374" s="68"/>
    </row>
    <row r="375" spans="1:4" x14ac:dyDescent="0.2">
      <c r="A375" s="6"/>
      <c r="B375" s="6"/>
      <c r="C375" s="6"/>
      <c r="D375" s="68"/>
    </row>
    <row r="376" spans="1:4" x14ac:dyDescent="0.2">
      <c r="A376" s="6"/>
      <c r="B376" s="6"/>
      <c r="C376" s="6"/>
      <c r="D376" s="68"/>
    </row>
    <row r="377" spans="1:4" x14ac:dyDescent="0.2">
      <c r="A377" s="6"/>
      <c r="B377" s="6"/>
      <c r="C377" s="6"/>
      <c r="D377" s="68"/>
    </row>
    <row r="378" spans="1:4" x14ac:dyDescent="0.2">
      <c r="A378" s="6"/>
      <c r="B378" s="6"/>
      <c r="C378" s="6"/>
      <c r="D378" s="68"/>
    </row>
    <row r="379" spans="1:4" x14ac:dyDescent="0.2">
      <c r="A379" s="6"/>
      <c r="B379" s="6"/>
      <c r="C379" s="6"/>
      <c r="D379" s="68"/>
    </row>
    <row r="380" spans="1:4" x14ac:dyDescent="0.2">
      <c r="A380" s="6"/>
      <c r="B380" s="6"/>
      <c r="C380" s="6"/>
      <c r="D380" s="68"/>
    </row>
    <row r="381" spans="1:4" x14ac:dyDescent="0.2">
      <c r="A381" s="6"/>
      <c r="B381" s="6"/>
      <c r="C381" s="6"/>
      <c r="D381" s="68"/>
    </row>
    <row r="382" spans="1:4" x14ac:dyDescent="0.2">
      <c r="A382" s="6"/>
      <c r="B382" s="6"/>
      <c r="C382" s="6"/>
      <c r="D382" s="68"/>
    </row>
    <row r="383" spans="1:4" x14ac:dyDescent="0.2">
      <c r="A383" s="6"/>
      <c r="B383" s="6"/>
      <c r="C383" s="6"/>
      <c r="D383" s="68"/>
    </row>
    <row r="384" spans="1:4" x14ac:dyDescent="0.2">
      <c r="A384" s="6"/>
      <c r="B384" s="6"/>
      <c r="C384" s="6"/>
      <c r="D384" s="68"/>
    </row>
    <row r="385" spans="1:4" x14ac:dyDescent="0.2">
      <c r="A385" s="6"/>
      <c r="B385" s="6"/>
      <c r="C385" s="6"/>
      <c r="D385" s="68"/>
    </row>
    <row r="386" spans="1:4" x14ac:dyDescent="0.2">
      <c r="A386" s="6"/>
      <c r="B386" s="6"/>
      <c r="C386" s="6"/>
      <c r="D386" s="68"/>
    </row>
    <row r="387" spans="1:4" x14ac:dyDescent="0.2">
      <c r="A387" s="6"/>
      <c r="B387" s="6"/>
      <c r="C387" s="6"/>
      <c r="D387" s="68"/>
    </row>
    <row r="388" spans="1:4" x14ac:dyDescent="0.2">
      <c r="A388" s="6"/>
      <c r="B388" s="6"/>
      <c r="C388" s="6"/>
      <c r="D388" s="68"/>
    </row>
    <row r="389" spans="1:4" x14ac:dyDescent="0.2">
      <c r="A389" s="6"/>
      <c r="B389" s="6"/>
      <c r="C389" s="6"/>
      <c r="D389" s="68"/>
    </row>
    <row r="390" spans="1:4" x14ac:dyDescent="0.2">
      <c r="A390" s="6"/>
      <c r="B390" s="6"/>
      <c r="C390" s="6"/>
      <c r="D390" s="68"/>
    </row>
    <row r="391" spans="1:4" x14ac:dyDescent="0.2">
      <c r="A391" s="6"/>
      <c r="B391" s="6"/>
      <c r="C391" s="6"/>
      <c r="D391" s="68"/>
    </row>
    <row r="392" spans="1:4" x14ac:dyDescent="0.2">
      <c r="A392" s="6"/>
      <c r="B392" s="6"/>
      <c r="C392" s="6"/>
      <c r="D392" s="68"/>
    </row>
    <row r="393" spans="1:4" x14ac:dyDescent="0.2">
      <c r="A393" s="6"/>
      <c r="B393" s="6"/>
      <c r="C393" s="6"/>
      <c r="D393" s="68"/>
    </row>
    <row r="394" spans="1:4" x14ac:dyDescent="0.2">
      <c r="A394" s="6"/>
      <c r="B394" s="6"/>
      <c r="C394" s="6"/>
      <c r="D394" s="68"/>
    </row>
    <row r="395" spans="1:4" x14ac:dyDescent="0.2">
      <c r="A395" s="6"/>
      <c r="B395" s="6"/>
      <c r="C395" s="6"/>
      <c r="D395" s="68"/>
    </row>
    <row r="396" spans="1:4" x14ac:dyDescent="0.2">
      <c r="A396" s="6"/>
      <c r="B396" s="6"/>
      <c r="C396" s="6"/>
      <c r="D396" s="68"/>
    </row>
    <row r="397" spans="1:4" x14ac:dyDescent="0.2">
      <c r="A397" s="6"/>
      <c r="B397" s="6"/>
      <c r="C397" s="6"/>
      <c r="D397" s="68"/>
    </row>
    <row r="398" spans="1:4" x14ac:dyDescent="0.2">
      <c r="A398" s="6"/>
      <c r="B398" s="6"/>
      <c r="C398" s="6"/>
      <c r="D398" s="68"/>
    </row>
    <row r="399" spans="1:4" x14ac:dyDescent="0.2">
      <c r="A399" s="6"/>
      <c r="B399" s="6"/>
      <c r="C399" s="6"/>
      <c r="D399" s="68"/>
    </row>
    <row r="400" spans="1:4" x14ac:dyDescent="0.2">
      <c r="A400" s="6"/>
      <c r="B400" s="6"/>
      <c r="C400" s="6"/>
      <c r="D400" s="68"/>
    </row>
    <row r="401" spans="1:4" x14ac:dyDescent="0.2">
      <c r="A401" s="6"/>
      <c r="B401" s="6"/>
      <c r="C401" s="6"/>
      <c r="D401" s="68"/>
    </row>
    <row r="402" spans="1:4" x14ac:dyDescent="0.2">
      <c r="A402" s="6"/>
      <c r="B402" s="6"/>
      <c r="C402" s="6"/>
      <c r="D402" s="68"/>
    </row>
    <row r="403" spans="1:4" x14ac:dyDescent="0.2">
      <c r="A403" s="6"/>
      <c r="B403" s="6"/>
      <c r="C403" s="6"/>
      <c r="D403" s="68"/>
    </row>
    <row r="404" spans="1:4" x14ac:dyDescent="0.2">
      <c r="A404" s="6"/>
      <c r="B404" s="6"/>
      <c r="C404" s="6"/>
      <c r="D404" s="68"/>
    </row>
    <row r="405" spans="1:4" x14ac:dyDescent="0.2">
      <c r="A405" s="6"/>
      <c r="B405" s="6"/>
      <c r="C405" s="6"/>
      <c r="D405" s="68"/>
    </row>
    <row r="406" spans="1:4" x14ac:dyDescent="0.2">
      <c r="A406" s="6"/>
      <c r="B406" s="6"/>
      <c r="C406" s="6"/>
      <c r="D406" s="68"/>
    </row>
    <row r="407" spans="1:4" x14ac:dyDescent="0.2">
      <c r="A407" s="6"/>
      <c r="B407" s="6"/>
      <c r="C407" s="6"/>
      <c r="D407" s="68"/>
    </row>
    <row r="408" spans="1:4" x14ac:dyDescent="0.2">
      <c r="A408" s="6"/>
      <c r="B408" s="6"/>
      <c r="C408" s="6"/>
      <c r="D408" s="68"/>
    </row>
    <row r="409" spans="1:4" x14ac:dyDescent="0.2">
      <c r="A409" s="6"/>
      <c r="B409" s="6"/>
      <c r="C409" s="6"/>
      <c r="D409" s="68"/>
    </row>
    <row r="410" spans="1:4" x14ac:dyDescent="0.2">
      <c r="A410" s="6"/>
      <c r="B410" s="6"/>
      <c r="C410" s="6"/>
      <c r="D410" s="68"/>
    </row>
    <row r="411" spans="1:4" x14ac:dyDescent="0.2">
      <c r="A411" s="6"/>
      <c r="B411" s="6"/>
      <c r="C411" s="6"/>
      <c r="D411" s="68"/>
    </row>
    <row r="412" spans="1:4" x14ac:dyDescent="0.2">
      <c r="A412" s="6"/>
      <c r="B412" s="6"/>
      <c r="C412" s="6"/>
      <c r="D412" s="68"/>
    </row>
    <row r="413" spans="1:4" x14ac:dyDescent="0.2">
      <c r="A413" s="6"/>
      <c r="B413" s="6"/>
      <c r="C413" s="6"/>
      <c r="D413" s="68"/>
    </row>
    <row r="414" spans="1:4" x14ac:dyDescent="0.2">
      <c r="A414" s="6"/>
      <c r="B414" s="6"/>
      <c r="C414" s="6"/>
      <c r="D414" s="68"/>
    </row>
    <row r="415" spans="1:4" x14ac:dyDescent="0.2">
      <c r="A415" s="6"/>
      <c r="B415" s="6"/>
      <c r="C415" s="6"/>
      <c r="D415" s="68"/>
    </row>
    <row r="416" spans="1:4" x14ac:dyDescent="0.2">
      <c r="A416" s="6"/>
      <c r="B416" s="6"/>
      <c r="C416" s="6"/>
      <c r="D416" s="68"/>
    </row>
    <row r="417" spans="1:4" x14ac:dyDescent="0.2">
      <c r="A417" s="6"/>
      <c r="B417" s="6"/>
      <c r="C417" s="6"/>
      <c r="D417" s="68"/>
    </row>
    <row r="418" spans="1:4" x14ac:dyDescent="0.2">
      <c r="A418" s="6"/>
      <c r="B418" s="6"/>
      <c r="C418" s="6"/>
      <c r="D418" s="68"/>
    </row>
    <row r="419" spans="1:4" x14ac:dyDescent="0.2">
      <c r="A419" s="6"/>
      <c r="B419" s="6"/>
      <c r="C419" s="6"/>
      <c r="D419" s="68"/>
    </row>
    <row r="420" spans="1:4" x14ac:dyDescent="0.2">
      <c r="A420" s="6"/>
      <c r="B420" s="6"/>
      <c r="C420" s="6"/>
      <c r="D420" s="68"/>
    </row>
    <row r="421" spans="1:4" x14ac:dyDescent="0.2">
      <c r="A421" s="6"/>
      <c r="B421" s="6"/>
      <c r="C421" s="6"/>
      <c r="D421" s="68"/>
    </row>
    <row r="422" spans="1:4" x14ac:dyDescent="0.2">
      <c r="A422" s="6"/>
      <c r="B422" s="6"/>
      <c r="C422" s="6"/>
      <c r="D422" s="68"/>
    </row>
    <row r="423" spans="1:4" x14ac:dyDescent="0.2">
      <c r="A423" s="6"/>
      <c r="B423" s="6"/>
      <c r="C423" s="6"/>
      <c r="D423" s="68"/>
    </row>
    <row r="424" spans="1:4" x14ac:dyDescent="0.2">
      <c r="A424" s="6"/>
      <c r="B424" s="6"/>
      <c r="C424" s="6"/>
      <c r="D424" s="68"/>
    </row>
    <row r="425" spans="1:4" x14ac:dyDescent="0.2">
      <c r="A425" s="6"/>
      <c r="B425" s="6"/>
      <c r="C425" s="6"/>
      <c r="D425" s="68"/>
    </row>
    <row r="426" spans="1:4" x14ac:dyDescent="0.2">
      <c r="A426" s="6"/>
      <c r="B426" s="6"/>
      <c r="C426" s="6"/>
      <c r="D426" s="68"/>
    </row>
    <row r="427" spans="1:4" x14ac:dyDescent="0.2">
      <c r="A427" s="6"/>
      <c r="B427" s="6"/>
      <c r="C427" s="6"/>
      <c r="D427" s="68"/>
    </row>
    <row r="428" spans="1:4" x14ac:dyDescent="0.2">
      <c r="A428" s="6"/>
      <c r="B428" s="6"/>
      <c r="C428" s="6"/>
      <c r="D428" s="68"/>
    </row>
    <row r="429" spans="1:4" x14ac:dyDescent="0.2">
      <c r="A429" s="6"/>
      <c r="B429" s="6"/>
      <c r="C429" s="6"/>
      <c r="D429" s="68"/>
    </row>
    <row r="430" spans="1:4" x14ac:dyDescent="0.2">
      <c r="A430" s="6"/>
      <c r="B430" s="6"/>
      <c r="C430" s="6"/>
      <c r="D430" s="68"/>
    </row>
    <row r="431" spans="1:4" x14ac:dyDescent="0.2">
      <c r="A431" s="6"/>
      <c r="B431" s="6"/>
      <c r="C431" s="6"/>
      <c r="D431" s="68"/>
    </row>
    <row r="432" spans="1:4" x14ac:dyDescent="0.2">
      <c r="A432" s="6"/>
      <c r="B432" s="6"/>
      <c r="C432" s="6"/>
      <c r="D432" s="68"/>
    </row>
    <row r="433" spans="1:4" x14ac:dyDescent="0.2">
      <c r="A433" s="6"/>
      <c r="B433" s="6"/>
      <c r="C433" s="6"/>
      <c r="D433" s="68"/>
    </row>
    <row r="434" spans="1:4" x14ac:dyDescent="0.2">
      <c r="A434" s="6"/>
      <c r="B434" s="6"/>
      <c r="C434" s="6"/>
      <c r="D434" s="68"/>
    </row>
    <row r="435" spans="1:4" x14ac:dyDescent="0.2">
      <c r="A435" s="6"/>
      <c r="B435" s="6"/>
      <c r="C435" s="6"/>
      <c r="D435" s="68"/>
    </row>
    <row r="436" spans="1:4" x14ac:dyDescent="0.2">
      <c r="A436" s="6"/>
      <c r="B436" s="6"/>
      <c r="C436" s="6"/>
      <c r="D436" s="68"/>
    </row>
    <row r="437" spans="1:4" x14ac:dyDescent="0.2">
      <c r="A437" s="6"/>
      <c r="B437" s="6"/>
      <c r="C437" s="6"/>
      <c r="D437" s="68"/>
    </row>
    <row r="438" spans="1:4" x14ac:dyDescent="0.2">
      <c r="A438" s="6"/>
      <c r="B438" s="6"/>
      <c r="C438" s="6"/>
      <c r="D438" s="68"/>
    </row>
    <row r="439" spans="1:4" x14ac:dyDescent="0.2">
      <c r="A439" s="6"/>
      <c r="B439" s="6"/>
      <c r="C439" s="6"/>
      <c r="D439" s="68"/>
    </row>
    <row r="440" spans="1:4" x14ac:dyDescent="0.2">
      <c r="A440" s="6"/>
      <c r="B440" s="6"/>
      <c r="C440" s="6"/>
      <c r="D440" s="68"/>
    </row>
    <row r="441" spans="1:4" x14ac:dyDescent="0.2">
      <c r="A441" s="6"/>
      <c r="B441" s="6"/>
      <c r="C441" s="6"/>
      <c r="D441" s="68"/>
    </row>
    <row r="442" spans="1:4" x14ac:dyDescent="0.2">
      <c r="A442" s="6"/>
      <c r="B442" s="6"/>
      <c r="C442" s="6"/>
      <c r="D442" s="68"/>
    </row>
    <row r="443" spans="1:4" x14ac:dyDescent="0.2">
      <c r="A443" s="6"/>
      <c r="B443" s="6"/>
      <c r="C443" s="6"/>
      <c r="D443" s="68"/>
    </row>
    <row r="444" spans="1:4" x14ac:dyDescent="0.2">
      <c r="A444" s="6"/>
      <c r="B444" s="6"/>
      <c r="C444" s="6"/>
      <c r="D444" s="68"/>
    </row>
    <row r="445" spans="1:4" x14ac:dyDescent="0.2">
      <c r="A445" s="6"/>
      <c r="B445" s="6"/>
      <c r="C445" s="6"/>
      <c r="D445" s="68"/>
    </row>
    <row r="446" spans="1:4" x14ac:dyDescent="0.2">
      <c r="A446" s="6"/>
      <c r="B446" s="6"/>
      <c r="C446" s="6"/>
      <c r="D446" s="68"/>
    </row>
    <row r="447" spans="1:4" x14ac:dyDescent="0.2">
      <c r="A447" s="6"/>
      <c r="B447" s="6"/>
      <c r="C447" s="6"/>
      <c r="D447" s="68"/>
    </row>
    <row r="448" spans="1:4" x14ac:dyDescent="0.2">
      <c r="A448" s="6"/>
      <c r="B448" s="6"/>
      <c r="C448" s="6"/>
      <c r="D448" s="68"/>
    </row>
    <row r="449" spans="1:4" x14ac:dyDescent="0.2">
      <c r="A449" s="6"/>
      <c r="B449" s="6"/>
      <c r="C449" s="6"/>
      <c r="D449" s="68"/>
    </row>
    <row r="450" spans="1:4" x14ac:dyDescent="0.2">
      <c r="A450" s="6"/>
      <c r="B450" s="6"/>
      <c r="C450" s="6"/>
      <c r="D450" s="68"/>
    </row>
    <row r="451" spans="1:4" x14ac:dyDescent="0.2">
      <c r="A451" s="6"/>
      <c r="B451" s="6"/>
      <c r="C451" s="6"/>
      <c r="D451" s="68"/>
    </row>
    <row r="452" spans="1:4" x14ac:dyDescent="0.2">
      <c r="A452" s="6"/>
      <c r="B452" s="6"/>
      <c r="C452" s="6"/>
      <c r="D452" s="68"/>
    </row>
    <row r="453" spans="1:4" x14ac:dyDescent="0.2">
      <c r="A453" s="6"/>
      <c r="B453" s="6"/>
      <c r="C453" s="6"/>
      <c r="D453" s="68"/>
    </row>
    <row r="454" spans="1:4" x14ac:dyDescent="0.2">
      <c r="A454" s="6"/>
      <c r="B454" s="6"/>
      <c r="C454" s="6"/>
      <c r="D454" s="68"/>
    </row>
    <row r="455" spans="1:4" x14ac:dyDescent="0.2">
      <c r="A455" s="6"/>
      <c r="B455" s="6"/>
      <c r="C455" s="6"/>
      <c r="D455" s="68"/>
    </row>
    <row r="456" spans="1:4" x14ac:dyDescent="0.2">
      <c r="A456" s="6"/>
      <c r="B456" s="6"/>
      <c r="C456" s="6"/>
      <c r="D456" s="68"/>
    </row>
    <row r="457" spans="1:4" x14ac:dyDescent="0.2">
      <c r="A457" s="6"/>
      <c r="B457" s="6"/>
      <c r="C457" s="6"/>
      <c r="D457" s="68"/>
    </row>
    <row r="458" spans="1:4" x14ac:dyDescent="0.2">
      <c r="A458" s="6"/>
      <c r="B458" s="6"/>
      <c r="C458" s="6"/>
      <c r="D458" s="68"/>
    </row>
    <row r="459" spans="1:4" x14ac:dyDescent="0.2">
      <c r="A459" s="6"/>
      <c r="B459" s="6"/>
      <c r="C459" s="6"/>
      <c r="D459" s="68"/>
    </row>
    <row r="460" spans="1:4" x14ac:dyDescent="0.2">
      <c r="A460" s="6"/>
      <c r="B460" s="6"/>
      <c r="C460" s="6"/>
      <c r="D460" s="68"/>
    </row>
    <row r="461" spans="1:4" x14ac:dyDescent="0.2">
      <c r="A461" s="6"/>
      <c r="B461" s="6"/>
      <c r="C461" s="6"/>
      <c r="D461" s="68"/>
    </row>
    <row r="462" spans="1:4" x14ac:dyDescent="0.2">
      <c r="A462" s="6"/>
      <c r="B462" s="6"/>
      <c r="C462" s="6"/>
      <c r="D462" s="68"/>
    </row>
    <row r="463" spans="1:4" x14ac:dyDescent="0.2">
      <c r="A463" s="6"/>
      <c r="B463" s="6"/>
      <c r="C463" s="6"/>
      <c r="D463" s="68"/>
    </row>
    <row r="464" spans="1:4" x14ac:dyDescent="0.2">
      <c r="A464" s="6"/>
      <c r="B464" s="6"/>
      <c r="C464" s="6"/>
      <c r="D464" s="68"/>
    </row>
    <row r="465" spans="1:4" x14ac:dyDescent="0.2">
      <c r="A465" s="6"/>
      <c r="B465" s="6"/>
      <c r="C465" s="6"/>
      <c r="D465" s="68"/>
    </row>
    <row r="466" spans="1:4" x14ac:dyDescent="0.2">
      <c r="A466" s="6"/>
      <c r="B466" s="6"/>
      <c r="C466" s="6"/>
      <c r="D466" s="68"/>
    </row>
    <row r="467" spans="1:4" x14ac:dyDescent="0.2">
      <c r="A467" s="6"/>
      <c r="B467" s="6"/>
      <c r="C467" s="6"/>
      <c r="D467" s="68"/>
    </row>
    <row r="468" spans="1:4" x14ac:dyDescent="0.2">
      <c r="A468" s="6"/>
      <c r="B468" s="6"/>
      <c r="C468" s="6"/>
      <c r="D468" s="68"/>
    </row>
    <row r="469" spans="1:4" x14ac:dyDescent="0.2">
      <c r="A469" s="6"/>
      <c r="B469" s="6"/>
      <c r="C469" s="6"/>
      <c r="D469" s="68"/>
    </row>
    <row r="470" spans="1:4" x14ac:dyDescent="0.2">
      <c r="A470" s="6"/>
      <c r="B470" s="6"/>
      <c r="C470" s="6"/>
      <c r="D470" s="68"/>
    </row>
    <row r="471" spans="1:4" x14ac:dyDescent="0.2">
      <c r="A471" s="6"/>
      <c r="B471" s="6"/>
      <c r="C471" s="6"/>
      <c r="D471" s="68"/>
    </row>
    <row r="472" spans="1:4" x14ac:dyDescent="0.2">
      <c r="A472" s="6"/>
      <c r="B472" s="6"/>
      <c r="C472" s="6"/>
      <c r="D472" s="68"/>
    </row>
    <row r="473" spans="1:4" x14ac:dyDescent="0.2">
      <c r="A473" s="6"/>
      <c r="B473" s="6"/>
      <c r="C473" s="6"/>
      <c r="D473" s="68"/>
    </row>
    <row r="474" spans="1:4" x14ac:dyDescent="0.2">
      <c r="A474" s="6"/>
      <c r="B474" s="6"/>
      <c r="C474" s="6"/>
      <c r="D474" s="68"/>
    </row>
    <row r="475" spans="1:4" x14ac:dyDescent="0.2">
      <c r="A475" s="6"/>
      <c r="B475" s="6"/>
      <c r="C475" s="6"/>
      <c r="D475" s="68"/>
    </row>
    <row r="476" spans="1:4" x14ac:dyDescent="0.2">
      <c r="A476" s="6"/>
      <c r="B476" s="6"/>
      <c r="C476" s="6"/>
      <c r="D476" s="68"/>
    </row>
    <row r="477" spans="1:4" x14ac:dyDescent="0.2">
      <c r="A477" s="6"/>
      <c r="B477" s="6"/>
      <c r="C477" s="6"/>
      <c r="D477" s="68"/>
    </row>
    <row r="478" spans="1:4" x14ac:dyDescent="0.2">
      <c r="A478" s="6"/>
      <c r="B478" s="6"/>
      <c r="C478" s="6"/>
      <c r="D478" s="68"/>
    </row>
    <row r="479" spans="1:4" x14ac:dyDescent="0.2">
      <c r="A479" s="6"/>
      <c r="B479" s="6"/>
      <c r="C479" s="6"/>
      <c r="D479" s="68"/>
    </row>
    <row r="480" spans="1:4" x14ac:dyDescent="0.2">
      <c r="A480" s="6"/>
      <c r="B480" s="6"/>
      <c r="C480" s="6"/>
      <c r="D480" s="68"/>
    </row>
    <row r="481" spans="1:4" x14ac:dyDescent="0.2">
      <c r="A481" s="6"/>
      <c r="B481" s="6"/>
      <c r="C481" s="6"/>
      <c r="D481" s="68"/>
    </row>
    <row r="482" spans="1:4" x14ac:dyDescent="0.2">
      <c r="A482" s="6"/>
      <c r="B482" s="6"/>
      <c r="C482" s="6"/>
      <c r="D482" s="68"/>
    </row>
    <row r="483" spans="1:4" x14ac:dyDescent="0.2">
      <c r="A483" s="6"/>
      <c r="B483" s="6"/>
      <c r="C483" s="6"/>
      <c r="D483" s="68"/>
    </row>
    <row r="484" spans="1:4" x14ac:dyDescent="0.2">
      <c r="A484" s="6"/>
      <c r="B484" s="6"/>
      <c r="C484" s="6"/>
      <c r="D484" s="68"/>
    </row>
    <row r="485" spans="1:4" x14ac:dyDescent="0.2">
      <c r="A485" s="6"/>
      <c r="B485" s="6"/>
      <c r="C485" s="6"/>
      <c r="D485" s="68"/>
    </row>
    <row r="486" spans="1:4" x14ac:dyDescent="0.2">
      <c r="A486" s="6"/>
      <c r="B486" s="6"/>
      <c r="C486" s="6"/>
      <c r="D486" s="68"/>
    </row>
    <row r="487" spans="1:4" x14ac:dyDescent="0.2">
      <c r="A487" s="6"/>
      <c r="B487" s="6"/>
      <c r="C487" s="6"/>
      <c r="D487" s="68"/>
    </row>
    <row r="488" spans="1:4" x14ac:dyDescent="0.2">
      <c r="A488" s="6"/>
      <c r="B488" s="6"/>
      <c r="C488" s="6"/>
      <c r="D488" s="68"/>
    </row>
    <row r="489" spans="1:4" x14ac:dyDescent="0.2">
      <c r="A489" s="6"/>
      <c r="B489" s="6"/>
      <c r="C489" s="6"/>
      <c r="D489" s="68"/>
    </row>
    <row r="490" spans="1:4" x14ac:dyDescent="0.2">
      <c r="A490" s="6"/>
      <c r="B490" s="6"/>
      <c r="C490" s="6"/>
      <c r="D490" s="68"/>
    </row>
    <row r="491" spans="1:4" x14ac:dyDescent="0.2">
      <c r="A491" s="6"/>
      <c r="B491" s="6"/>
      <c r="C491" s="6"/>
      <c r="D491" s="68"/>
    </row>
    <row r="492" spans="1:4" x14ac:dyDescent="0.2">
      <c r="A492" s="6"/>
      <c r="B492" s="6"/>
      <c r="C492" s="6"/>
      <c r="D492" s="68"/>
    </row>
    <row r="493" spans="1:4" x14ac:dyDescent="0.2">
      <c r="A493" s="6"/>
      <c r="B493" s="6"/>
      <c r="C493" s="6"/>
      <c r="D493" s="68"/>
    </row>
    <row r="494" spans="1:4" x14ac:dyDescent="0.2">
      <c r="A494" s="6"/>
      <c r="B494" s="6"/>
      <c r="C494" s="6"/>
      <c r="D494" s="68"/>
    </row>
    <row r="495" spans="1:4" x14ac:dyDescent="0.2">
      <c r="A495" s="6"/>
      <c r="B495" s="6"/>
      <c r="C495" s="6"/>
      <c r="D495" s="68"/>
    </row>
    <row r="496" spans="1:4" x14ac:dyDescent="0.2">
      <c r="A496" s="6"/>
      <c r="B496" s="6"/>
      <c r="C496" s="6"/>
      <c r="D496" s="68"/>
    </row>
    <row r="497" spans="1:4" x14ac:dyDescent="0.2">
      <c r="A497" s="6"/>
      <c r="B497" s="6"/>
      <c r="C497" s="6"/>
      <c r="D497" s="68"/>
    </row>
    <row r="498" spans="1:4" x14ac:dyDescent="0.2">
      <c r="A498" s="6"/>
      <c r="B498" s="6"/>
      <c r="C498" s="6"/>
      <c r="D498" s="68"/>
    </row>
    <row r="499" spans="1:4" x14ac:dyDescent="0.2">
      <c r="A499" s="6"/>
      <c r="B499" s="6"/>
      <c r="C499" s="6"/>
      <c r="D499" s="68"/>
    </row>
    <row r="500" spans="1:4" x14ac:dyDescent="0.2">
      <c r="A500" s="6"/>
      <c r="B500" s="6"/>
      <c r="C500" s="6"/>
      <c r="D500" s="68"/>
    </row>
    <row r="501" spans="1:4" x14ac:dyDescent="0.2">
      <c r="A501" s="6"/>
      <c r="B501" s="6"/>
      <c r="C501" s="6"/>
      <c r="D501" s="68"/>
    </row>
    <row r="502" spans="1:4" x14ac:dyDescent="0.2">
      <c r="A502" s="6"/>
      <c r="B502" s="6"/>
      <c r="C502" s="6"/>
      <c r="D502" s="68"/>
    </row>
    <row r="503" spans="1:4" x14ac:dyDescent="0.2">
      <c r="A503" s="6"/>
      <c r="B503" s="6"/>
      <c r="C503" s="6"/>
      <c r="D503" s="68"/>
    </row>
    <row r="504" spans="1:4" x14ac:dyDescent="0.2">
      <c r="A504" s="6"/>
      <c r="B504" s="6"/>
      <c r="C504" s="6"/>
      <c r="D504" s="68"/>
    </row>
    <row r="505" spans="1:4" x14ac:dyDescent="0.2">
      <c r="A505" s="6"/>
      <c r="B505" s="6"/>
      <c r="C505" s="6"/>
      <c r="D505" s="68"/>
    </row>
    <row r="506" spans="1:4" x14ac:dyDescent="0.2">
      <c r="A506" s="6"/>
      <c r="B506" s="6"/>
      <c r="C506" s="6"/>
      <c r="D506" s="68"/>
    </row>
    <row r="507" spans="1:4" x14ac:dyDescent="0.2">
      <c r="A507" s="6"/>
      <c r="B507" s="6"/>
      <c r="C507" s="6"/>
      <c r="D507" s="68"/>
    </row>
    <row r="508" spans="1:4" x14ac:dyDescent="0.2">
      <c r="A508" s="6"/>
      <c r="B508" s="6"/>
      <c r="C508" s="6"/>
      <c r="D508" s="68"/>
    </row>
    <row r="509" spans="1:4" x14ac:dyDescent="0.2">
      <c r="A509" s="6"/>
      <c r="B509" s="6"/>
      <c r="C509" s="6"/>
      <c r="D509" s="68"/>
    </row>
    <row r="510" spans="1:4" x14ac:dyDescent="0.2">
      <c r="A510" s="6"/>
      <c r="B510" s="6"/>
      <c r="C510" s="6"/>
      <c r="D510" s="68"/>
    </row>
    <row r="511" spans="1:4" x14ac:dyDescent="0.2">
      <c r="A511" s="6"/>
      <c r="B511" s="6"/>
      <c r="C511" s="6"/>
      <c r="D511" s="68"/>
    </row>
    <row r="512" spans="1:4" x14ac:dyDescent="0.2">
      <c r="A512" s="6"/>
      <c r="B512" s="6"/>
      <c r="C512" s="6"/>
      <c r="D512" s="68"/>
    </row>
    <row r="513" spans="1:4" x14ac:dyDescent="0.2">
      <c r="A513" s="6"/>
      <c r="B513" s="6"/>
      <c r="C513" s="6"/>
      <c r="D513" s="68"/>
    </row>
    <row r="514" spans="1:4" x14ac:dyDescent="0.2">
      <c r="A514" s="6"/>
      <c r="B514" s="6"/>
      <c r="C514" s="6"/>
      <c r="D514" s="68"/>
    </row>
    <row r="515" spans="1:4" x14ac:dyDescent="0.2">
      <c r="A515" s="6"/>
      <c r="B515" s="6"/>
      <c r="C515" s="6"/>
      <c r="D515" s="68"/>
    </row>
    <row r="516" spans="1:4" x14ac:dyDescent="0.2">
      <c r="A516" s="6"/>
      <c r="B516" s="6"/>
      <c r="C516" s="6"/>
      <c r="D516" s="68"/>
    </row>
    <row r="517" spans="1:4" x14ac:dyDescent="0.2">
      <c r="A517" s="6"/>
      <c r="B517" s="6"/>
      <c r="C517" s="6"/>
      <c r="D517" s="68"/>
    </row>
    <row r="518" spans="1:4" x14ac:dyDescent="0.2">
      <c r="A518" s="6"/>
      <c r="B518" s="6"/>
      <c r="C518" s="6"/>
      <c r="D518" s="68"/>
    </row>
    <row r="519" spans="1:4" x14ac:dyDescent="0.2">
      <c r="A519" s="6"/>
      <c r="B519" s="6"/>
      <c r="C519" s="6"/>
      <c r="D519" s="68"/>
    </row>
    <row r="520" spans="1:4" x14ac:dyDescent="0.2">
      <c r="A520" s="6"/>
      <c r="B520" s="6"/>
      <c r="C520" s="6"/>
      <c r="D520" s="68"/>
    </row>
    <row r="521" spans="1:4" x14ac:dyDescent="0.2">
      <c r="A521" s="6"/>
      <c r="B521" s="6"/>
      <c r="C521" s="6"/>
      <c r="D521" s="68"/>
    </row>
    <row r="522" spans="1:4" x14ac:dyDescent="0.2">
      <c r="A522" s="6"/>
      <c r="B522" s="6"/>
      <c r="C522" s="6"/>
      <c r="D522" s="68"/>
    </row>
    <row r="523" spans="1:4" x14ac:dyDescent="0.2">
      <c r="A523" s="6"/>
      <c r="B523" s="6"/>
      <c r="C523" s="6"/>
      <c r="D523" s="68"/>
    </row>
    <row r="524" spans="1:4" x14ac:dyDescent="0.2">
      <c r="A524" s="6"/>
      <c r="B524" s="6"/>
      <c r="C524" s="6"/>
      <c r="D524" s="68"/>
    </row>
    <row r="525" spans="1:4" x14ac:dyDescent="0.2">
      <c r="A525" s="6"/>
      <c r="B525" s="6"/>
      <c r="C525" s="6"/>
      <c r="D525" s="68"/>
    </row>
    <row r="526" spans="1:4" x14ac:dyDescent="0.2">
      <c r="A526" s="6"/>
      <c r="B526" s="6"/>
      <c r="C526" s="6"/>
      <c r="D526" s="68"/>
    </row>
    <row r="527" spans="1:4" x14ac:dyDescent="0.2">
      <c r="A527" s="6"/>
      <c r="B527" s="6"/>
      <c r="C527" s="6"/>
      <c r="D527" s="68"/>
    </row>
    <row r="528" spans="1:4" x14ac:dyDescent="0.2">
      <c r="A528" s="6"/>
      <c r="B528" s="6"/>
      <c r="C528" s="6"/>
      <c r="D528" s="68"/>
    </row>
    <row r="529" spans="1:4" x14ac:dyDescent="0.2">
      <c r="A529" s="6"/>
      <c r="B529" s="6"/>
      <c r="C529" s="6"/>
      <c r="D529" s="68"/>
    </row>
    <row r="530" spans="1:4" x14ac:dyDescent="0.2">
      <c r="A530" s="6"/>
      <c r="B530" s="6"/>
      <c r="C530" s="6"/>
      <c r="D530" s="68"/>
    </row>
    <row r="531" spans="1:4" x14ac:dyDescent="0.2">
      <c r="A531" s="6"/>
      <c r="B531" s="6"/>
      <c r="C531" s="6"/>
      <c r="D531" s="68"/>
    </row>
    <row r="532" spans="1:4" x14ac:dyDescent="0.2">
      <c r="A532" s="6"/>
      <c r="B532" s="6"/>
      <c r="C532" s="6"/>
      <c r="D532" s="68"/>
    </row>
    <row r="533" spans="1:4" x14ac:dyDescent="0.2">
      <c r="A533" s="6"/>
      <c r="B533" s="6"/>
      <c r="C533" s="6"/>
      <c r="D533" s="68"/>
    </row>
    <row r="534" spans="1:4" x14ac:dyDescent="0.2">
      <c r="A534" s="6"/>
      <c r="B534" s="6"/>
      <c r="C534" s="6"/>
      <c r="D534" s="68"/>
    </row>
    <row r="535" spans="1:4" x14ac:dyDescent="0.2">
      <c r="A535" s="6"/>
      <c r="B535" s="6"/>
      <c r="C535" s="6"/>
      <c r="D535" s="68"/>
    </row>
    <row r="536" spans="1:4" x14ac:dyDescent="0.2">
      <c r="A536" s="6"/>
      <c r="B536" s="6"/>
      <c r="C536" s="6"/>
      <c r="D536" s="68"/>
    </row>
    <row r="537" spans="1:4" x14ac:dyDescent="0.2">
      <c r="A537" s="6"/>
      <c r="B537" s="6"/>
      <c r="C537" s="6"/>
      <c r="D537" s="68"/>
    </row>
    <row r="538" spans="1:4" x14ac:dyDescent="0.2">
      <c r="A538" s="6"/>
      <c r="B538" s="6"/>
      <c r="C538" s="6"/>
      <c r="D538" s="68"/>
    </row>
    <row r="539" spans="1:4" x14ac:dyDescent="0.2">
      <c r="A539" s="6"/>
      <c r="B539" s="6"/>
      <c r="C539" s="6"/>
      <c r="D539" s="68"/>
    </row>
    <row r="540" spans="1:4" x14ac:dyDescent="0.2">
      <c r="A540" s="6"/>
      <c r="B540" s="6"/>
      <c r="C540" s="6"/>
      <c r="D540" s="68"/>
    </row>
    <row r="541" spans="1:4" x14ac:dyDescent="0.2">
      <c r="A541" s="6"/>
      <c r="B541" s="6"/>
      <c r="C541" s="6"/>
      <c r="D541" s="68"/>
    </row>
    <row r="542" spans="1:4" x14ac:dyDescent="0.2">
      <c r="A542" s="6"/>
      <c r="B542" s="6"/>
      <c r="C542" s="6"/>
      <c r="D542" s="68"/>
    </row>
    <row r="543" spans="1:4" x14ac:dyDescent="0.2">
      <c r="A543" s="6"/>
      <c r="B543" s="6"/>
      <c r="C543" s="6"/>
      <c r="D543" s="68"/>
    </row>
    <row r="544" spans="1:4" x14ac:dyDescent="0.2">
      <c r="A544" s="6"/>
      <c r="B544" s="6"/>
      <c r="C544" s="6"/>
      <c r="D544" s="68"/>
    </row>
    <row r="545" spans="1:4" x14ac:dyDescent="0.2">
      <c r="A545" s="6"/>
      <c r="B545" s="6"/>
      <c r="C545" s="6"/>
      <c r="D545" s="68"/>
    </row>
    <row r="546" spans="1:4" x14ac:dyDescent="0.2">
      <c r="A546" s="6"/>
      <c r="B546" s="6"/>
      <c r="C546" s="6"/>
      <c r="D546" s="68"/>
    </row>
    <row r="547" spans="1:4" x14ac:dyDescent="0.2">
      <c r="A547" s="6"/>
      <c r="B547" s="6"/>
      <c r="C547" s="6"/>
      <c r="D547" s="68"/>
    </row>
    <row r="548" spans="1:4" x14ac:dyDescent="0.2">
      <c r="A548" s="6"/>
      <c r="B548" s="6"/>
      <c r="C548" s="6"/>
      <c r="D548" s="68"/>
    </row>
    <row r="549" spans="1:4" x14ac:dyDescent="0.2">
      <c r="A549" s="6"/>
      <c r="B549" s="6"/>
      <c r="C549" s="6"/>
      <c r="D549" s="68"/>
    </row>
    <row r="550" spans="1:4" x14ac:dyDescent="0.2">
      <c r="A550" s="6"/>
      <c r="B550" s="6"/>
      <c r="C550" s="6"/>
      <c r="D550" s="68"/>
    </row>
    <row r="551" spans="1:4" x14ac:dyDescent="0.2">
      <c r="A551" s="6"/>
      <c r="B551" s="6"/>
      <c r="C551" s="6"/>
      <c r="D551" s="68"/>
    </row>
    <row r="552" spans="1:4" x14ac:dyDescent="0.2">
      <c r="A552" s="6"/>
      <c r="B552" s="6"/>
      <c r="C552" s="6"/>
      <c r="D552" s="68"/>
    </row>
    <row r="553" spans="1:4" x14ac:dyDescent="0.2">
      <c r="A553" s="6"/>
      <c r="B553" s="6"/>
      <c r="C553" s="6"/>
      <c r="D553" s="68"/>
    </row>
    <row r="554" spans="1:4" x14ac:dyDescent="0.2">
      <c r="A554" s="6"/>
      <c r="B554" s="6"/>
      <c r="C554" s="6"/>
      <c r="D554" s="68"/>
    </row>
    <row r="555" spans="1:4" x14ac:dyDescent="0.2">
      <c r="A555" s="6"/>
      <c r="B555" s="6"/>
      <c r="C555" s="6"/>
      <c r="D555" s="68"/>
    </row>
    <row r="556" spans="1:4" x14ac:dyDescent="0.2">
      <c r="A556" s="6"/>
      <c r="B556" s="6"/>
      <c r="C556" s="6"/>
      <c r="D556" s="68"/>
    </row>
    <row r="557" spans="1:4" x14ac:dyDescent="0.2">
      <c r="A557" s="6"/>
      <c r="B557" s="6"/>
      <c r="C557" s="6"/>
      <c r="D557" s="68"/>
    </row>
    <row r="558" spans="1:4" x14ac:dyDescent="0.2">
      <c r="A558" s="6"/>
      <c r="B558" s="6"/>
      <c r="C558" s="6"/>
      <c r="D558" s="68"/>
    </row>
    <row r="559" spans="1:4" x14ac:dyDescent="0.2">
      <c r="A559" s="6"/>
      <c r="B559" s="6"/>
      <c r="C559" s="6"/>
      <c r="D559" s="68"/>
    </row>
    <row r="560" spans="1:4" x14ac:dyDescent="0.2">
      <c r="A560" s="6"/>
      <c r="B560" s="6"/>
      <c r="C560" s="6"/>
      <c r="D560" s="68"/>
    </row>
    <row r="561" spans="1:4" x14ac:dyDescent="0.2">
      <c r="A561" s="6"/>
      <c r="B561" s="6"/>
      <c r="C561" s="6"/>
      <c r="D561" s="68"/>
    </row>
    <row r="562" spans="1:4" x14ac:dyDescent="0.2">
      <c r="A562" s="6"/>
      <c r="B562" s="6"/>
      <c r="C562" s="6"/>
      <c r="D562" s="68"/>
    </row>
    <row r="563" spans="1:4" x14ac:dyDescent="0.2">
      <c r="A563" s="6"/>
      <c r="B563" s="6"/>
      <c r="C563" s="6"/>
      <c r="D563" s="68"/>
    </row>
    <row r="564" spans="1:4" x14ac:dyDescent="0.2">
      <c r="A564" s="6"/>
      <c r="B564" s="6"/>
      <c r="C564" s="6"/>
      <c r="D564" s="68"/>
    </row>
    <row r="565" spans="1:4" x14ac:dyDescent="0.2">
      <c r="A565" s="6"/>
      <c r="B565" s="6"/>
      <c r="C565" s="6"/>
      <c r="D565" s="68"/>
    </row>
    <row r="566" spans="1:4" x14ac:dyDescent="0.2">
      <c r="A566" s="6"/>
      <c r="B566" s="6"/>
      <c r="C566" s="6"/>
      <c r="D566" s="68"/>
    </row>
    <row r="567" spans="1:4" x14ac:dyDescent="0.2">
      <c r="A567" s="6"/>
      <c r="B567" s="6"/>
      <c r="C567" s="6"/>
      <c r="D567" s="68"/>
    </row>
    <row r="568" spans="1:4" x14ac:dyDescent="0.2">
      <c r="A568" s="6"/>
      <c r="B568" s="6"/>
      <c r="C568" s="6"/>
      <c r="D568" s="68"/>
    </row>
    <row r="569" spans="1:4" x14ac:dyDescent="0.2">
      <c r="A569" s="6"/>
      <c r="B569" s="6"/>
      <c r="C569" s="6"/>
      <c r="D569" s="68"/>
    </row>
    <row r="570" spans="1:4" x14ac:dyDescent="0.2">
      <c r="A570" s="6"/>
      <c r="B570" s="6"/>
      <c r="C570" s="6"/>
      <c r="D570" s="68"/>
    </row>
    <row r="571" spans="1:4" x14ac:dyDescent="0.2">
      <c r="A571" s="6"/>
      <c r="B571" s="6"/>
      <c r="C571" s="6"/>
      <c r="D571" s="68"/>
    </row>
    <row r="572" spans="1:4" x14ac:dyDescent="0.2">
      <c r="A572" s="6"/>
      <c r="B572" s="6"/>
      <c r="C572" s="6"/>
      <c r="D572" s="68"/>
    </row>
    <row r="573" spans="1:4" x14ac:dyDescent="0.2">
      <c r="A573" s="6"/>
      <c r="B573" s="6"/>
      <c r="C573" s="6"/>
      <c r="D573" s="68"/>
    </row>
    <row r="574" spans="1:4" x14ac:dyDescent="0.2">
      <c r="A574" s="6"/>
      <c r="B574" s="6"/>
      <c r="C574" s="6"/>
      <c r="D574" s="68"/>
    </row>
    <row r="575" spans="1:4" x14ac:dyDescent="0.2">
      <c r="A575" s="6"/>
      <c r="B575" s="6"/>
      <c r="C575" s="6"/>
      <c r="D575" s="68"/>
    </row>
    <row r="576" spans="1:4" x14ac:dyDescent="0.2">
      <c r="A576" s="6"/>
      <c r="B576" s="6"/>
      <c r="C576" s="6"/>
      <c r="D576" s="68"/>
    </row>
    <row r="577" spans="1:4" x14ac:dyDescent="0.2">
      <c r="A577" s="6"/>
      <c r="B577" s="6"/>
      <c r="C577" s="6"/>
      <c r="D577" s="68"/>
    </row>
    <row r="578" spans="1:4" x14ac:dyDescent="0.2">
      <c r="A578" s="6"/>
      <c r="B578" s="6"/>
      <c r="C578" s="6"/>
      <c r="D578" s="68"/>
    </row>
    <row r="579" spans="1:4" x14ac:dyDescent="0.2">
      <c r="A579" s="6"/>
      <c r="B579" s="6"/>
      <c r="C579" s="6"/>
      <c r="D579" s="68"/>
    </row>
    <row r="580" spans="1:4" x14ac:dyDescent="0.2">
      <c r="A580" s="6"/>
      <c r="B580" s="6"/>
      <c r="C580" s="6"/>
      <c r="D580" s="68"/>
    </row>
    <row r="581" spans="1:4" x14ac:dyDescent="0.2">
      <c r="A581" s="6"/>
      <c r="B581" s="6"/>
      <c r="C581" s="6"/>
      <c r="D581" s="68"/>
    </row>
    <row r="582" spans="1:4" x14ac:dyDescent="0.2">
      <c r="A582" s="6"/>
      <c r="B582" s="6"/>
      <c r="C582" s="6"/>
      <c r="D582" s="68"/>
    </row>
    <row r="583" spans="1:4" x14ac:dyDescent="0.2">
      <c r="A583" s="6"/>
      <c r="B583" s="6"/>
      <c r="C583" s="6"/>
      <c r="D583" s="68"/>
    </row>
    <row r="584" spans="1:4" x14ac:dyDescent="0.2">
      <c r="A584" s="6"/>
      <c r="B584" s="6"/>
      <c r="C584" s="6"/>
      <c r="D584" s="68"/>
    </row>
    <row r="585" spans="1:4" x14ac:dyDescent="0.2">
      <c r="A585" s="6"/>
      <c r="B585" s="6"/>
      <c r="C585" s="6"/>
      <c r="D585" s="68"/>
    </row>
    <row r="586" spans="1:4" x14ac:dyDescent="0.2">
      <c r="A586" s="6"/>
      <c r="B586" s="6"/>
      <c r="C586" s="6"/>
      <c r="D586" s="68"/>
    </row>
    <row r="587" spans="1:4" x14ac:dyDescent="0.2">
      <c r="A587" s="6"/>
      <c r="B587" s="6"/>
      <c r="C587" s="6"/>
      <c r="D587" s="68"/>
    </row>
    <row r="588" spans="1:4" x14ac:dyDescent="0.2">
      <c r="A588" s="6"/>
      <c r="B588" s="6"/>
      <c r="C588" s="6"/>
      <c r="D588" s="68"/>
    </row>
    <row r="589" spans="1:4" x14ac:dyDescent="0.2">
      <c r="A589" s="6"/>
      <c r="B589" s="6"/>
      <c r="C589" s="6"/>
      <c r="D589" s="68"/>
    </row>
    <row r="590" spans="1:4" x14ac:dyDescent="0.2">
      <c r="A590" s="6"/>
      <c r="B590" s="6"/>
      <c r="C590" s="6"/>
      <c r="D590" s="68"/>
    </row>
    <row r="591" spans="1:4" x14ac:dyDescent="0.2">
      <c r="A591" s="6"/>
      <c r="B591" s="6"/>
      <c r="C591" s="6"/>
      <c r="D591" s="68"/>
    </row>
    <row r="592" spans="1:4" x14ac:dyDescent="0.2">
      <c r="A592" s="6"/>
      <c r="B592" s="6"/>
      <c r="C592" s="6"/>
      <c r="D592" s="68"/>
    </row>
    <row r="593" spans="1:4" x14ac:dyDescent="0.2">
      <c r="A593" s="6"/>
      <c r="B593" s="6"/>
      <c r="C593" s="6"/>
      <c r="D593" s="68"/>
    </row>
    <row r="594" spans="1:4" x14ac:dyDescent="0.2">
      <c r="A594" s="6"/>
      <c r="B594" s="6"/>
      <c r="C594" s="6"/>
      <c r="D594" s="68"/>
    </row>
    <row r="595" spans="1:4" x14ac:dyDescent="0.2">
      <c r="A595" s="6"/>
      <c r="B595" s="6"/>
      <c r="C595" s="6"/>
      <c r="D595" s="68"/>
    </row>
    <row r="596" spans="1:4" x14ac:dyDescent="0.2">
      <c r="A596" s="6"/>
      <c r="B596" s="6"/>
      <c r="C596" s="6"/>
      <c r="D596" s="68"/>
    </row>
    <row r="597" spans="1:4" x14ac:dyDescent="0.2">
      <c r="A597" s="6"/>
      <c r="B597" s="6"/>
      <c r="C597" s="6"/>
      <c r="D597" s="68"/>
    </row>
    <row r="598" spans="1:4" x14ac:dyDescent="0.2">
      <c r="A598" s="6"/>
      <c r="B598" s="6"/>
      <c r="C598" s="6"/>
      <c r="D598" s="68"/>
    </row>
    <row r="599" spans="1:4" x14ac:dyDescent="0.2">
      <c r="A599" s="6"/>
      <c r="B599" s="6"/>
      <c r="C599" s="6"/>
      <c r="D599" s="68"/>
    </row>
    <row r="600" spans="1:4" x14ac:dyDescent="0.2">
      <c r="A600" s="6"/>
      <c r="B600" s="6"/>
      <c r="C600" s="6"/>
      <c r="D600" s="68"/>
    </row>
    <row r="601" spans="1:4" x14ac:dyDescent="0.2">
      <c r="A601" s="6"/>
      <c r="B601" s="6"/>
      <c r="C601" s="6"/>
      <c r="D601" s="68"/>
    </row>
    <row r="602" spans="1:4" x14ac:dyDescent="0.2">
      <c r="A602" s="6"/>
      <c r="B602" s="6"/>
      <c r="C602" s="6"/>
      <c r="D602" s="68"/>
    </row>
    <row r="603" spans="1:4" x14ac:dyDescent="0.2">
      <c r="A603" s="6"/>
      <c r="B603" s="6"/>
      <c r="C603" s="6"/>
      <c r="D603" s="68"/>
    </row>
    <row r="604" spans="1:4" x14ac:dyDescent="0.2">
      <c r="A604" s="6"/>
      <c r="B604" s="6"/>
      <c r="C604" s="6"/>
      <c r="D604" s="68"/>
    </row>
    <row r="605" spans="1:4" x14ac:dyDescent="0.2">
      <c r="A605" s="6"/>
      <c r="B605" s="6"/>
      <c r="C605" s="6"/>
      <c r="D605" s="68"/>
    </row>
    <row r="606" spans="1:4" x14ac:dyDescent="0.2">
      <c r="A606" s="6"/>
      <c r="B606" s="6"/>
      <c r="C606" s="6"/>
      <c r="D606" s="68"/>
    </row>
    <row r="607" spans="1:4" x14ac:dyDescent="0.2">
      <c r="A607" s="6"/>
      <c r="B607" s="6"/>
      <c r="C607" s="6"/>
      <c r="D607" s="68"/>
    </row>
    <row r="608" spans="1:4" x14ac:dyDescent="0.2">
      <c r="A608" s="6"/>
      <c r="B608" s="6"/>
      <c r="C608" s="6"/>
      <c r="D608" s="68"/>
    </row>
    <row r="609" spans="1:4" x14ac:dyDescent="0.2">
      <c r="A609" s="6"/>
      <c r="B609" s="6"/>
      <c r="C609" s="6"/>
      <c r="D609" s="68"/>
    </row>
    <row r="610" spans="1:4" x14ac:dyDescent="0.2">
      <c r="A610" s="6"/>
      <c r="B610" s="6"/>
      <c r="C610" s="6"/>
      <c r="D610" s="68"/>
    </row>
    <row r="611" spans="1:4" x14ac:dyDescent="0.2">
      <c r="A611" s="6"/>
      <c r="B611" s="6"/>
      <c r="C611" s="6"/>
      <c r="D611" s="68"/>
    </row>
    <row r="612" spans="1:4" x14ac:dyDescent="0.2">
      <c r="A612" s="6"/>
      <c r="B612" s="6"/>
      <c r="C612" s="6"/>
      <c r="D612" s="68"/>
    </row>
    <row r="613" spans="1:4" x14ac:dyDescent="0.2">
      <c r="A613" s="6"/>
      <c r="B613" s="6"/>
      <c r="C613" s="6"/>
      <c r="D613" s="68"/>
    </row>
    <row r="614" spans="1:4" x14ac:dyDescent="0.2">
      <c r="A614" s="6"/>
      <c r="B614" s="6"/>
      <c r="C614" s="6"/>
      <c r="D614" s="68"/>
    </row>
    <row r="615" spans="1:4" x14ac:dyDescent="0.2">
      <c r="A615" s="6"/>
      <c r="B615" s="6"/>
      <c r="C615" s="6"/>
      <c r="D615" s="68"/>
    </row>
    <row r="616" spans="1:4" x14ac:dyDescent="0.2">
      <c r="A616" s="6"/>
      <c r="B616" s="6"/>
      <c r="C616" s="6"/>
      <c r="D616" s="68"/>
    </row>
    <row r="617" spans="1:4" x14ac:dyDescent="0.2">
      <c r="A617" s="6"/>
      <c r="B617" s="6"/>
      <c r="C617" s="6"/>
      <c r="D617" s="68"/>
    </row>
    <row r="618" spans="1:4" x14ac:dyDescent="0.2">
      <c r="A618" s="6"/>
      <c r="B618" s="6"/>
      <c r="C618" s="6"/>
      <c r="D618" s="68"/>
    </row>
    <row r="619" spans="1:4" x14ac:dyDescent="0.2">
      <c r="A619" s="6"/>
      <c r="B619" s="6"/>
      <c r="C619" s="6"/>
      <c r="D619" s="68"/>
    </row>
    <row r="620" spans="1:4" x14ac:dyDescent="0.2">
      <c r="A620" s="6"/>
      <c r="B620" s="6"/>
      <c r="C620" s="6"/>
      <c r="D620" s="68"/>
    </row>
    <row r="621" spans="1:4" x14ac:dyDescent="0.2">
      <c r="A621" s="6"/>
      <c r="B621" s="6"/>
      <c r="C621" s="6"/>
      <c r="D621" s="68"/>
    </row>
    <row r="622" spans="1:4" x14ac:dyDescent="0.2">
      <c r="A622" s="6"/>
      <c r="B622" s="6"/>
      <c r="C622" s="6"/>
      <c r="D622" s="68"/>
    </row>
    <row r="623" spans="1:4" x14ac:dyDescent="0.2">
      <c r="A623" s="6"/>
      <c r="B623" s="6"/>
      <c r="C623" s="6"/>
      <c r="D623" s="68"/>
    </row>
    <row r="624" spans="1:4" x14ac:dyDescent="0.2">
      <c r="A624" s="6"/>
      <c r="B624" s="6"/>
      <c r="C624" s="6"/>
      <c r="D624" s="68"/>
    </row>
    <row r="625" spans="1:4" x14ac:dyDescent="0.2">
      <c r="A625" s="6"/>
      <c r="B625" s="6"/>
      <c r="C625" s="6"/>
      <c r="D625" s="68"/>
    </row>
    <row r="626" spans="1:4" x14ac:dyDescent="0.2">
      <c r="A626" s="6"/>
      <c r="B626" s="6"/>
      <c r="C626" s="6"/>
      <c r="D626" s="68"/>
    </row>
    <row r="627" spans="1:4" x14ac:dyDescent="0.2">
      <c r="A627" s="6"/>
      <c r="B627" s="6"/>
      <c r="C627" s="6"/>
      <c r="D627" s="68"/>
    </row>
    <row r="628" spans="1:4" x14ac:dyDescent="0.2">
      <c r="A628" s="6"/>
      <c r="B628" s="6"/>
      <c r="C628" s="6"/>
      <c r="D628" s="68"/>
    </row>
    <row r="629" spans="1:4" x14ac:dyDescent="0.2">
      <c r="A629" s="6"/>
      <c r="B629" s="6"/>
      <c r="C629" s="6"/>
      <c r="D629" s="68"/>
    </row>
    <row r="630" spans="1:4" x14ac:dyDescent="0.2">
      <c r="A630" s="6"/>
      <c r="B630" s="6"/>
      <c r="C630" s="6"/>
      <c r="D630" s="68"/>
    </row>
    <row r="631" spans="1:4" x14ac:dyDescent="0.2">
      <c r="A631" s="6"/>
      <c r="B631" s="6"/>
      <c r="C631" s="6"/>
      <c r="D631" s="68"/>
    </row>
    <row r="632" spans="1:4" x14ac:dyDescent="0.2">
      <c r="A632" s="6"/>
      <c r="B632" s="6"/>
      <c r="C632" s="6"/>
      <c r="D632" s="68"/>
    </row>
    <row r="633" spans="1:4" x14ac:dyDescent="0.2">
      <c r="A633" s="6"/>
      <c r="B633" s="6"/>
      <c r="C633" s="6"/>
      <c r="D633" s="68"/>
    </row>
    <row r="634" spans="1:4" x14ac:dyDescent="0.2">
      <c r="A634" s="6"/>
      <c r="B634" s="6"/>
      <c r="C634" s="6"/>
      <c r="D634" s="68"/>
    </row>
    <row r="635" spans="1:4" x14ac:dyDescent="0.2">
      <c r="A635" s="6"/>
      <c r="B635" s="6"/>
      <c r="C635" s="6"/>
      <c r="D635" s="68"/>
    </row>
    <row r="636" spans="1:4" x14ac:dyDescent="0.2">
      <c r="A636" s="6"/>
      <c r="B636" s="6"/>
      <c r="C636" s="6"/>
      <c r="D636" s="68"/>
    </row>
    <row r="637" spans="1:4" x14ac:dyDescent="0.2">
      <c r="A637" s="6"/>
      <c r="B637" s="6"/>
      <c r="C637" s="6"/>
      <c r="D637" s="68"/>
    </row>
    <row r="638" spans="1:4" x14ac:dyDescent="0.2">
      <c r="A638" s="6"/>
      <c r="B638" s="6"/>
      <c r="C638" s="6"/>
      <c r="D638" s="68"/>
    </row>
    <row r="639" spans="1:4" x14ac:dyDescent="0.2">
      <c r="A639" s="6"/>
      <c r="B639" s="6"/>
      <c r="C639" s="6"/>
      <c r="D639" s="68"/>
    </row>
    <row r="640" spans="1:4" x14ac:dyDescent="0.2">
      <c r="A640" s="6"/>
      <c r="B640" s="6"/>
      <c r="C640" s="6"/>
      <c r="D640" s="68"/>
    </row>
    <row r="641" spans="1:4" x14ac:dyDescent="0.2">
      <c r="A641" s="6"/>
      <c r="B641" s="6"/>
      <c r="C641" s="6"/>
      <c r="D641" s="68"/>
    </row>
    <row r="642" spans="1:4" x14ac:dyDescent="0.2">
      <c r="A642" s="6"/>
      <c r="B642" s="6"/>
      <c r="C642" s="6"/>
      <c r="D642" s="68"/>
    </row>
    <row r="643" spans="1:4" x14ac:dyDescent="0.2">
      <c r="A643" s="6"/>
      <c r="B643" s="6"/>
      <c r="C643" s="6"/>
      <c r="D643" s="68"/>
    </row>
    <row r="644" spans="1:4" x14ac:dyDescent="0.2">
      <c r="A644" s="6"/>
      <c r="B644" s="6"/>
      <c r="C644" s="6"/>
      <c r="D644" s="68"/>
    </row>
    <row r="645" spans="1:4" x14ac:dyDescent="0.2">
      <c r="A645" s="6"/>
      <c r="B645" s="6"/>
      <c r="C645" s="6"/>
      <c r="D645" s="68"/>
    </row>
    <row r="646" spans="1:4" x14ac:dyDescent="0.2">
      <c r="A646" s="6"/>
      <c r="B646" s="6"/>
      <c r="C646" s="6"/>
      <c r="D646" s="68"/>
    </row>
    <row r="647" spans="1:4" x14ac:dyDescent="0.2">
      <c r="A647" s="6"/>
      <c r="B647" s="6"/>
      <c r="C647" s="6"/>
      <c r="D647" s="68"/>
    </row>
    <row r="648" spans="1:4" x14ac:dyDescent="0.2">
      <c r="A648" s="6"/>
      <c r="B648" s="6"/>
      <c r="C648" s="6"/>
      <c r="D648" s="68"/>
    </row>
    <row r="649" spans="1:4" x14ac:dyDescent="0.2">
      <c r="A649" s="6"/>
      <c r="B649" s="6"/>
      <c r="C649" s="6"/>
      <c r="D649" s="68"/>
    </row>
    <row r="650" spans="1:4" x14ac:dyDescent="0.2">
      <c r="A650" s="6"/>
      <c r="B650" s="6"/>
      <c r="C650" s="6"/>
      <c r="D650" s="68"/>
    </row>
    <row r="651" spans="1:4" x14ac:dyDescent="0.2">
      <c r="A651" s="6"/>
      <c r="B651" s="6"/>
      <c r="C651" s="6"/>
      <c r="D651" s="68"/>
    </row>
    <row r="652" spans="1:4" x14ac:dyDescent="0.2">
      <c r="A652" s="6"/>
      <c r="B652" s="6"/>
      <c r="C652" s="6"/>
      <c r="D652" s="68"/>
    </row>
  </sheetData>
  <mergeCells count="8">
    <mergeCell ref="E7:E8"/>
    <mergeCell ref="F7:F8"/>
    <mergeCell ref="A187:D187"/>
    <mergeCell ref="A6:D6"/>
    <mergeCell ref="B9:D9"/>
    <mergeCell ref="D7:D8"/>
    <mergeCell ref="A7:C7"/>
    <mergeCell ref="B123:D123"/>
  </mergeCells>
  <phoneticPr fontId="0" type="noConversion"/>
  <pageMargins left="0.86614173228346458" right="0.47244094488188981" top="0.19685039370078741" bottom="0.19685039370078741" header="0.23622047244094491" footer="0.15748031496062992"/>
  <pageSetup paperSize="9" scale="6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8"/>
  <sheetViews>
    <sheetView topLeftCell="A70" zoomScaleSheetLayoutView="100" workbookViewId="0">
      <selection activeCell="D75" sqref="D75"/>
    </sheetView>
  </sheetViews>
  <sheetFormatPr defaultRowHeight="12.75" x14ac:dyDescent="0.2"/>
  <cols>
    <col min="1" max="1" width="9.28515625" customWidth="1"/>
    <col min="2" max="2" width="11.5703125" style="2" customWidth="1"/>
    <col min="3" max="3" width="5.28515625" style="2" customWidth="1"/>
    <col min="4" max="4" width="75.5703125" customWidth="1"/>
    <col min="5" max="5" width="13.85546875" customWidth="1"/>
    <col min="6" max="6" width="13.5703125" customWidth="1"/>
  </cols>
  <sheetData>
    <row r="1" spans="1:6" ht="20.25" customHeight="1" x14ac:dyDescent="0.25">
      <c r="A1" s="2"/>
      <c r="B1"/>
      <c r="C1"/>
      <c r="D1" s="199" t="s">
        <v>461</v>
      </c>
    </row>
    <row r="2" spans="1:6" ht="15" customHeight="1" x14ac:dyDescent="0.2">
      <c r="A2" s="2"/>
      <c r="B2"/>
      <c r="C2"/>
      <c r="D2" s="3" t="s">
        <v>452</v>
      </c>
    </row>
    <row r="3" spans="1:6" ht="15" customHeight="1" x14ac:dyDescent="0.2">
      <c r="A3" s="2"/>
      <c r="B3"/>
      <c r="C3"/>
      <c r="D3" s="3" t="s">
        <v>404</v>
      </c>
    </row>
    <row r="4" spans="1:6" ht="15" customHeight="1" x14ac:dyDescent="0.2">
      <c r="A4" s="2"/>
      <c r="B4"/>
      <c r="C4"/>
      <c r="D4" s="3" t="s">
        <v>405</v>
      </c>
    </row>
    <row r="5" spans="1:6" ht="15" customHeight="1" x14ac:dyDescent="0.25">
      <c r="A5" s="253" t="s">
        <v>61</v>
      </c>
      <c r="B5" s="253"/>
      <c r="C5" s="253"/>
      <c r="D5" s="253"/>
    </row>
    <row r="6" spans="1:6" ht="15" customHeight="1" x14ac:dyDescent="0.25">
      <c r="A6" s="253" t="s">
        <v>284</v>
      </c>
      <c r="B6" s="253"/>
      <c r="C6" s="253"/>
      <c r="D6" s="253"/>
    </row>
    <row r="7" spans="1:6" ht="12.75" customHeight="1" x14ac:dyDescent="0.2">
      <c r="A7" s="259" t="s">
        <v>33</v>
      </c>
      <c r="B7" s="259"/>
      <c r="C7" s="259"/>
      <c r="D7" s="259"/>
    </row>
    <row r="8" spans="1:6" ht="12.75" customHeight="1" x14ac:dyDescent="0.2">
      <c r="A8" s="256" t="s">
        <v>13</v>
      </c>
      <c r="B8" s="257"/>
      <c r="C8" s="258"/>
      <c r="D8" s="249" t="s">
        <v>14</v>
      </c>
      <c r="E8" s="244" t="s">
        <v>393</v>
      </c>
      <c r="F8" s="244" t="s">
        <v>394</v>
      </c>
    </row>
    <row r="9" spans="1:6" ht="19.5" customHeight="1" x14ac:dyDescent="0.2">
      <c r="A9" s="8" t="s">
        <v>0</v>
      </c>
      <c r="B9" s="8" t="s">
        <v>1</v>
      </c>
      <c r="C9" s="179" t="s">
        <v>2</v>
      </c>
      <c r="D9" s="250"/>
      <c r="E9" s="244"/>
      <c r="F9" s="244"/>
    </row>
    <row r="10" spans="1:6" ht="14.25" customHeight="1" x14ac:dyDescent="0.2">
      <c r="A10" s="8"/>
      <c r="B10" s="8"/>
      <c r="C10" s="179"/>
      <c r="D10" s="9"/>
      <c r="E10" s="10"/>
      <c r="F10" s="10"/>
    </row>
    <row r="11" spans="1:6" ht="15.75" x14ac:dyDescent="0.25">
      <c r="A11" s="35" t="s">
        <v>15</v>
      </c>
      <c r="B11" s="35"/>
      <c r="C11" s="35"/>
      <c r="D11" s="74" t="s">
        <v>16</v>
      </c>
      <c r="E11" s="36">
        <f>E13+E17+E21+E29+E33+E39+E45</f>
        <v>35627.629999999997</v>
      </c>
      <c r="F11" s="36">
        <f>F13+F17+F21+F29+F33+F39+F45</f>
        <v>35629.699999999997</v>
      </c>
    </row>
    <row r="12" spans="1:6" ht="12.75" customHeight="1" x14ac:dyDescent="0.2">
      <c r="A12" s="37"/>
      <c r="B12" s="54"/>
      <c r="C12" s="54"/>
      <c r="D12" s="59"/>
      <c r="E12" s="38"/>
      <c r="F12" s="38"/>
    </row>
    <row r="13" spans="1:6" ht="26.25" x14ac:dyDescent="0.25">
      <c r="A13" s="34" t="s">
        <v>3</v>
      </c>
      <c r="B13" s="176"/>
      <c r="C13" s="18"/>
      <c r="D13" s="82" t="s">
        <v>36</v>
      </c>
      <c r="E13" s="14">
        <f t="shared" ref="E13:F14" si="0">E14</f>
        <v>1987</v>
      </c>
      <c r="F13" s="14">
        <f t="shared" si="0"/>
        <v>1987</v>
      </c>
    </row>
    <row r="14" spans="1:6" ht="19.5" customHeight="1" x14ac:dyDescent="0.2">
      <c r="A14" s="18" t="s">
        <v>3</v>
      </c>
      <c r="B14" s="116" t="s">
        <v>76</v>
      </c>
      <c r="C14" s="15"/>
      <c r="D14" s="95" t="s">
        <v>330</v>
      </c>
      <c r="E14" s="38">
        <f t="shared" si="0"/>
        <v>1987</v>
      </c>
      <c r="F14" s="38">
        <f t="shared" si="0"/>
        <v>1987</v>
      </c>
    </row>
    <row r="15" spans="1:6" ht="38.25" x14ac:dyDescent="0.2">
      <c r="A15" s="18" t="s">
        <v>3</v>
      </c>
      <c r="B15" s="116" t="s">
        <v>76</v>
      </c>
      <c r="C15" s="30" t="s">
        <v>395</v>
      </c>
      <c r="D15" s="83" t="s">
        <v>406</v>
      </c>
      <c r="E15" s="230">
        <f>'прилож 5'!E11</f>
        <v>1987</v>
      </c>
      <c r="F15" s="230">
        <f>'прилож 5'!F11</f>
        <v>1987</v>
      </c>
    </row>
    <row r="16" spans="1:6" ht="12" customHeight="1" x14ac:dyDescent="0.2">
      <c r="A16" s="30"/>
      <c r="B16" s="30"/>
      <c r="C16" s="30"/>
      <c r="D16" s="19"/>
      <c r="E16" s="38"/>
      <c r="F16" s="38"/>
    </row>
    <row r="17" spans="1:6" ht="27" customHeight="1" x14ac:dyDescent="0.2">
      <c r="A17" s="34" t="s">
        <v>35</v>
      </c>
      <c r="B17" s="30"/>
      <c r="C17" s="30"/>
      <c r="D17" s="82" t="s">
        <v>70</v>
      </c>
      <c r="E17" s="14">
        <f t="shared" ref="E17:F18" si="1">E18</f>
        <v>54</v>
      </c>
      <c r="F17" s="14">
        <f t="shared" si="1"/>
        <v>54</v>
      </c>
    </row>
    <row r="18" spans="1:6" ht="18" customHeight="1" x14ac:dyDescent="0.2">
      <c r="A18" s="18" t="s">
        <v>35</v>
      </c>
      <c r="B18" s="116" t="s">
        <v>144</v>
      </c>
      <c r="C18" s="15"/>
      <c r="D18" s="95" t="s">
        <v>75</v>
      </c>
      <c r="E18" s="39">
        <f t="shared" si="1"/>
        <v>54</v>
      </c>
      <c r="F18" s="39">
        <f t="shared" si="1"/>
        <v>54</v>
      </c>
    </row>
    <row r="19" spans="1:6" ht="40.5" customHeight="1" x14ac:dyDescent="0.2">
      <c r="A19" s="18" t="s">
        <v>35</v>
      </c>
      <c r="B19" s="116" t="s">
        <v>144</v>
      </c>
      <c r="C19" s="18" t="s">
        <v>395</v>
      </c>
      <c r="D19" s="83" t="s">
        <v>406</v>
      </c>
      <c r="E19" s="39">
        <f>'прилож 5'!E13</f>
        <v>54</v>
      </c>
      <c r="F19" s="39">
        <f>'прилож 5'!F13</f>
        <v>54</v>
      </c>
    </row>
    <row r="20" spans="1:6" ht="12.75" customHeight="1" x14ac:dyDescent="0.2">
      <c r="A20" s="30"/>
      <c r="B20" s="30"/>
      <c r="C20" s="30"/>
      <c r="D20" s="19"/>
      <c r="E20" s="16"/>
      <c r="F20" s="16"/>
    </row>
    <row r="21" spans="1:6" ht="39" customHeight="1" x14ac:dyDescent="0.2">
      <c r="A21" s="34" t="s">
        <v>4</v>
      </c>
      <c r="B21" s="34"/>
      <c r="C21" s="34"/>
      <c r="D21" s="82" t="s">
        <v>69</v>
      </c>
      <c r="E21" s="14">
        <f>E22+E26</f>
        <v>24833</v>
      </c>
      <c r="F21" s="14">
        <f>F22+F26</f>
        <v>24834</v>
      </c>
    </row>
    <row r="22" spans="1:6" ht="21" customHeight="1" x14ac:dyDescent="0.2">
      <c r="A22" s="18" t="s">
        <v>4</v>
      </c>
      <c r="B22" s="116" t="s">
        <v>76</v>
      </c>
      <c r="C22" s="15"/>
      <c r="D22" s="95" t="s">
        <v>330</v>
      </c>
      <c r="E22" s="38">
        <f>E23+E24+E25</f>
        <v>24333</v>
      </c>
      <c r="F22" s="38">
        <f>F23+F24+F25</f>
        <v>24334</v>
      </c>
    </row>
    <row r="23" spans="1:6" ht="41.25" customHeight="1" x14ac:dyDescent="0.2">
      <c r="A23" s="18" t="s">
        <v>4</v>
      </c>
      <c r="B23" s="116" t="s">
        <v>76</v>
      </c>
      <c r="C23" s="18" t="s">
        <v>395</v>
      </c>
      <c r="D23" s="83" t="s">
        <v>406</v>
      </c>
      <c r="E23" s="38">
        <f>'прилож 5'!E15</f>
        <v>22217</v>
      </c>
      <c r="F23" s="38">
        <f>'прилож 5'!F15</f>
        <v>22218</v>
      </c>
    </row>
    <row r="24" spans="1:6" ht="27.75" customHeight="1" x14ac:dyDescent="0.2">
      <c r="A24" s="18" t="s">
        <v>4</v>
      </c>
      <c r="B24" s="116" t="s">
        <v>76</v>
      </c>
      <c r="C24" s="18" t="s">
        <v>396</v>
      </c>
      <c r="D24" s="83" t="s">
        <v>407</v>
      </c>
      <c r="E24" s="38">
        <f>'прилож 5'!E16</f>
        <v>2103</v>
      </c>
      <c r="F24" s="38">
        <f>'прилож 5'!F16</f>
        <v>2103</v>
      </c>
    </row>
    <row r="25" spans="1:6" ht="16.5" customHeight="1" x14ac:dyDescent="0.25">
      <c r="A25" s="18" t="s">
        <v>4</v>
      </c>
      <c r="B25" s="116" t="s">
        <v>76</v>
      </c>
      <c r="C25" s="18" t="s">
        <v>398</v>
      </c>
      <c r="D25" s="220" t="s">
        <v>409</v>
      </c>
      <c r="E25" s="38">
        <f>'прилож 5'!E17</f>
        <v>13</v>
      </c>
      <c r="F25" s="38">
        <f>'прилож 5'!F17</f>
        <v>13</v>
      </c>
    </row>
    <row r="26" spans="1:6" ht="27" customHeight="1" x14ac:dyDescent="0.2">
      <c r="A26" s="18" t="s">
        <v>4</v>
      </c>
      <c r="B26" s="116" t="s">
        <v>331</v>
      </c>
      <c r="C26" s="18"/>
      <c r="D26" s="165" t="s">
        <v>332</v>
      </c>
      <c r="E26" s="70">
        <f t="shared" ref="E26:F26" si="2">E27</f>
        <v>500</v>
      </c>
      <c r="F26" s="70">
        <f t="shared" si="2"/>
        <v>500</v>
      </c>
    </row>
    <row r="27" spans="1:6" ht="39.75" customHeight="1" x14ac:dyDescent="0.2">
      <c r="A27" s="18" t="s">
        <v>4</v>
      </c>
      <c r="B27" s="116" t="s">
        <v>331</v>
      </c>
      <c r="C27" s="18" t="s">
        <v>395</v>
      </c>
      <c r="D27" s="83" t="s">
        <v>406</v>
      </c>
      <c r="E27" s="38">
        <f>'прилож 5'!E19</f>
        <v>500</v>
      </c>
      <c r="F27" s="38">
        <f>'прилож 5'!F19</f>
        <v>500</v>
      </c>
    </row>
    <row r="28" spans="1:6" ht="15.75" customHeight="1" x14ac:dyDescent="0.2">
      <c r="A28" s="18"/>
      <c r="B28" s="116"/>
      <c r="C28" s="18"/>
      <c r="D28" s="19"/>
      <c r="E28" s="38"/>
      <c r="F28" s="38"/>
    </row>
    <row r="29" spans="1:6" ht="20.25" customHeight="1" x14ac:dyDescent="0.2">
      <c r="A29" s="40" t="s">
        <v>291</v>
      </c>
      <c r="B29" s="18"/>
      <c r="C29" s="18"/>
      <c r="D29" s="89" t="s">
        <v>294</v>
      </c>
      <c r="E29" s="38">
        <f t="shared" ref="E29:F30" si="3">E30</f>
        <v>0.93</v>
      </c>
      <c r="F29" s="38">
        <f t="shared" si="3"/>
        <v>0</v>
      </c>
    </row>
    <row r="30" spans="1:6" ht="29.25" customHeight="1" x14ac:dyDescent="0.2">
      <c r="A30" s="18" t="s">
        <v>291</v>
      </c>
      <c r="B30" s="116" t="s">
        <v>292</v>
      </c>
      <c r="C30" s="18"/>
      <c r="D30" s="95" t="s">
        <v>293</v>
      </c>
      <c r="E30" s="38">
        <f t="shared" si="3"/>
        <v>0.93</v>
      </c>
      <c r="F30" s="38">
        <f t="shared" si="3"/>
        <v>0</v>
      </c>
    </row>
    <row r="31" spans="1:6" ht="26.25" customHeight="1" x14ac:dyDescent="0.2">
      <c r="A31" s="18" t="s">
        <v>291</v>
      </c>
      <c r="B31" s="116" t="s">
        <v>292</v>
      </c>
      <c r="C31" s="18" t="s">
        <v>396</v>
      </c>
      <c r="D31" s="83" t="s">
        <v>407</v>
      </c>
      <c r="E31" s="38">
        <f>'прилож 5'!E21</f>
        <v>0.93</v>
      </c>
      <c r="F31" s="38">
        <f>'прилож 5'!F21</f>
        <v>0</v>
      </c>
    </row>
    <row r="32" spans="1:6" ht="14.25" customHeight="1" x14ac:dyDescent="0.2">
      <c r="A32" s="18"/>
      <c r="B32" s="18"/>
      <c r="C32" s="18"/>
      <c r="D32" s="19"/>
      <c r="E32" s="38"/>
      <c r="F32" s="38"/>
    </row>
    <row r="33" spans="1:6" ht="28.5" customHeight="1" x14ac:dyDescent="0.2">
      <c r="A33" s="34" t="s">
        <v>73</v>
      </c>
      <c r="B33" s="34"/>
      <c r="C33" s="34"/>
      <c r="D33" s="117" t="s">
        <v>74</v>
      </c>
      <c r="E33" s="41">
        <f t="shared" ref="E33:F33" si="4">E34</f>
        <v>4845</v>
      </c>
      <c r="F33" s="41">
        <f t="shared" si="4"/>
        <v>4845</v>
      </c>
    </row>
    <row r="34" spans="1:6" ht="16.5" customHeight="1" x14ac:dyDescent="0.2">
      <c r="A34" s="18" t="s">
        <v>73</v>
      </c>
      <c r="B34" s="116" t="s">
        <v>76</v>
      </c>
      <c r="C34" s="15"/>
      <c r="D34" s="95" t="s">
        <v>330</v>
      </c>
      <c r="E34" s="38">
        <f t="shared" ref="E34:F34" si="5">E35+E36+E37</f>
        <v>4845</v>
      </c>
      <c r="F34" s="38">
        <f t="shared" si="5"/>
        <v>4845</v>
      </c>
    </row>
    <row r="35" spans="1:6" ht="24.75" customHeight="1" x14ac:dyDescent="0.2">
      <c r="A35" s="18" t="s">
        <v>73</v>
      </c>
      <c r="B35" s="116" t="s">
        <v>76</v>
      </c>
      <c r="C35" s="18" t="s">
        <v>395</v>
      </c>
      <c r="D35" s="83" t="s">
        <v>406</v>
      </c>
      <c r="E35" s="38">
        <f>'прилож 5'!E125</f>
        <v>4182</v>
      </c>
      <c r="F35" s="38">
        <f>'прилож 5'!F125</f>
        <v>4182</v>
      </c>
    </row>
    <row r="36" spans="1:6" ht="27" customHeight="1" x14ac:dyDescent="0.2">
      <c r="A36" s="18" t="s">
        <v>73</v>
      </c>
      <c r="B36" s="116" t="s">
        <v>76</v>
      </c>
      <c r="C36" s="18" t="s">
        <v>396</v>
      </c>
      <c r="D36" s="83" t="s">
        <v>407</v>
      </c>
      <c r="E36" s="38">
        <f>'прилож 5'!E126</f>
        <v>661</v>
      </c>
      <c r="F36" s="38">
        <f>'прилож 5'!F126</f>
        <v>661</v>
      </c>
    </row>
    <row r="37" spans="1:6" ht="16.5" customHeight="1" x14ac:dyDescent="0.25">
      <c r="A37" s="18" t="s">
        <v>73</v>
      </c>
      <c r="B37" s="116" t="s">
        <v>76</v>
      </c>
      <c r="C37" s="18" t="s">
        <v>398</v>
      </c>
      <c r="D37" s="220" t="s">
        <v>409</v>
      </c>
      <c r="E37" s="38">
        <f>'прилож 5'!E127</f>
        <v>2</v>
      </c>
      <c r="F37" s="38">
        <f>'прилож 5'!F127</f>
        <v>2</v>
      </c>
    </row>
    <row r="38" spans="1:6" ht="17.25" customHeight="1" x14ac:dyDescent="0.2">
      <c r="A38" s="18"/>
      <c r="B38" s="116"/>
      <c r="C38" s="18"/>
      <c r="D38" s="83"/>
      <c r="E38" s="38"/>
      <c r="F38" s="38"/>
    </row>
    <row r="39" spans="1:6" ht="13.5" customHeight="1" x14ac:dyDescent="0.2">
      <c r="A39" s="34" t="s">
        <v>38</v>
      </c>
      <c r="B39" s="34"/>
      <c r="C39" s="34"/>
      <c r="D39" s="89" t="s">
        <v>17</v>
      </c>
      <c r="E39" s="38">
        <f t="shared" ref="E39:F39" si="6">E40+E42</f>
        <v>170</v>
      </c>
      <c r="F39" s="38">
        <f t="shared" si="6"/>
        <v>170</v>
      </c>
    </row>
    <row r="40" spans="1:6" ht="25.5" x14ac:dyDescent="0.2">
      <c r="A40" s="18" t="s">
        <v>38</v>
      </c>
      <c r="B40" s="94" t="s">
        <v>108</v>
      </c>
      <c r="C40" s="18"/>
      <c r="D40" s="95" t="s">
        <v>107</v>
      </c>
      <c r="E40" s="38">
        <f t="shared" ref="E40:F40" si="7">E41</f>
        <v>70</v>
      </c>
      <c r="F40" s="38">
        <f t="shared" si="7"/>
        <v>70</v>
      </c>
    </row>
    <row r="41" spans="1:6" ht="12" customHeight="1" x14ac:dyDescent="0.25">
      <c r="A41" s="18" t="s">
        <v>38</v>
      </c>
      <c r="B41" s="94" t="s">
        <v>108</v>
      </c>
      <c r="C41" s="18" t="s">
        <v>398</v>
      </c>
      <c r="D41" s="220" t="s">
        <v>409</v>
      </c>
      <c r="E41" s="38">
        <f>'прилож 5'!E29</f>
        <v>70</v>
      </c>
      <c r="F41" s="38">
        <f>'прилож 5'!F29</f>
        <v>70</v>
      </c>
    </row>
    <row r="42" spans="1:6" ht="25.5" x14ac:dyDescent="0.2">
      <c r="A42" s="18" t="s">
        <v>38</v>
      </c>
      <c r="B42" s="116">
        <v>9090020001</v>
      </c>
      <c r="C42" s="18"/>
      <c r="D42" s="95" t="s">
        <v>77</v>
      </c>
      <c r="E42" s="38">
        <f t="shared" ref="E42:F42" si="8">E43</f>
        <v>100</v>
      </c>
      <c r="F42" s="38">
        <f t="shared" si="8"/>
        <v>100</v>
      </c>
    </row>
    <row r="43" spans="1:6" ht="15" x14ac:dyDescent="0.25">
      <c r="A43" s="18" t="s">
        <v>38</v>
      </c>
      <c r="B43" s="116">
        <v>9090020001</v>
      </c>
      <c r="C43" s="18" t="s">
        <v>398</v>
      </c>
      <c r="D43" s="220" t="s">
        <v>409</v>
      </c>
      <c r="E43" s="38">
        <f>'прилож 5'!E27</f>
        <v>100</v>
      </c>
      <c r="F43" s="38">
        <f>'прилож 5'!F27</f>
        <v>100</v>
      </c>
    </row>
    <row r="44" spans="1:6" x14ac:dyDescent="0.2">
      <c r="A44" s="18"/>
      <c r="B44" s="18"/>
      <c r="C44" s="18"/>
      <c r="D44" s="19"/>
      <c r="E44" s="38"/>
      <c r="F44" s="38"/>
    </row>
    <row r="45" spans="1:6" ht="16.5" customHeight="1" x14ac:dyDescent="0.2">
      <c r="A45" s="40" t="s">
        <v>47</v>
      </c>
      <c r="B45" s="18"/>
      <c r="C45" s="18"/>
      <c r="D45" s="89" t="s">
        <v>44</v>
      </c>
      <c r="E45" s="41">
        <f>E46+E49+E52+E54+E56+E58+E60+E62+E64</f>
        <v>3737.7</v>
      </c>
      <c r="F45" s="41">
        <f>F46+F49+F52+F54+F56+F58+F60+F62+F64</f>
        <v>3739.7</v>
      </c>
    </row>
    <row r="46" spans="1:6" ht="25.5" x14ac:dyDescent="0.2">
      <c r="A46" s="18" t="s">
        <v>47</v>
      </c>
      <c r="B46" s="94" t="s">
        <v>83</v>
      </c>
      <c r="C46" s="15"/>
      <c r="D46" s="95" t="s">
        <v>82</v>
      </c>
      <c r="E46" s="29">
        <f t="shared" ref="E46:F46" si="9">E47+E48</f>
        <v>2150</v>
      </c>
      <c r="F46" s="29">
        <f t="shared" si="9"/>
        <v>2150</v>
      </c>
    </row>
    <row r="47" spans="1:6" x14ac:dyDescent="0.2">
      <c r="A47" s="21" t="s">
        <v>47</v>
      </c>
      <c r="B47" s="94" t="s">
        <v>83</v>
      </c>
      <c r="C47" s="18" t="s">
        <v>395</v>
      </c>
      <c r="D47" s="84" t="s">
        <v>136</v>
      </c>
      <c r="E47" s="38">
        <f>'прилож 5'!E36</f>
        <v>2074</v>
      </c>
      <c r="F47" s="38">
        <f>'прилож 5'!F36</f>
        <v>2074</v>
      </c>
    </row>
    <row r="48" spans="1:6" ht="25.5" x14ac:dyDescent="0.2">
      <c r="A48" s="21" t="s">
        <v>47</v>
      </c>
      <c r="B48" s="94" t="s">
        <v>83</v>
      </c>
      <c r="C48" s="18" t="s">
        <v>396</v>
      </c>
      <c r="D48" s="83" t="s">
        <v>407</v>
      </c>
      <c r="E48" s="38">
        <f>'прилож 5'!E37</f>
        <v>76</v>
      </c>
      <c r="F48" s="38">
        <f>'прилож 5'!F37</f>
        <v>76</v>
      </c>
    </row>
    <row r="49" spans="1:6" ht="25.5" x14ac:dyDescent="0.2">
      <c r="A49" s="18" t="s">
        <v>47</v>
      </c>
      <c r="B49" s="116" t="s">
        <v>79</v>
      </c>
      <c r="C49" s="18"/>
      <c r="D49" s="221" t="s">
        <v>78</v>
      </c>
      <c r="E49" s="70">
        <f t="shared" ref="E49:F49" si="10">E50+E51</f>
        <v>575</v>
      </c>
      <c r="F49" s="70">
        <f t="shared" si="10"/>
        <v>577</v>
      </c>
    </row>
    <row r="50" spans="1:6" ht="38.25" x14ac:dyDescent="0.2">
      <c r="A50" s="18" t="s">
        <v>47</v>
      </c>
      <c r="B50" s="116" t="s">
        <v>79</v>
      </c>
      <c r="C50" s="18" t="s">
        <v>395</v>
      </c>
      <c r="D50" s="83" t="s">
        <v>406</v>
      </c>
      <c r="E50" s="38">
        <f>'прилож 5'!E31</f>
        <v>548</v>
      </c>
      <c r="F50" s="38">
        <f>'прилож 5'!F31</f>
        <v>548</v>
      </c>
    </row>
    <row r="51" spans="1:6" ht="25.5" x14ac:dyDescent="0.2">
      <c r="A51" s="18" t="s">
        <v>47</v>
      </c>
      <c r="B51" s="116" t="s">
        <v>79</v>
      </c>
      <c r="C51" s="18" t="s">
        <v>396</v>
      </c>
      <c r="D51" s="83" t="s">
        <v>407</v>
      </c>
      <c r="E51" s="38">
        <f>'прилож 5'!E32</f>
        <v>27</v>
      </c>
      <c r="F51" s="38">
        <f>'прилож 5'!F32</f>
        <v>29</v>
      </c>
    </row>
    <row r="52" spans="1:6" ht="36.75" customHeight="1" x14ac:dyDescent="0.2">
      <c r="A52" s="18" t="s">
        <v>47</v>
      </c>
      <c r="B52" s="94" t="s">
        <v>81</v>
      </c>
      <c r="C52" s="18"/>
      <c r="D52" s="95" t="s">
        <v>80</v>
      </c>
      <c r="E52" s="70">
        <f t="shared" ref="E52:F52" si="11">E53</f>
        <v>1</v>
      </c>
      <c r="F52" s="70">
        <f t="shared" si="11"/>
        <v>1</v>
      </c>
    </row>
    <row r="53" spans="1:6" ht="24.75" customHeight="1" x14ac:dyDescent="0.2">
      <c r="A53" s="21" t="s">
        <v>47</v>
      </c>
      <c r="B53" s="94" t="s">
        <v>81</v>
      </c>
      <c r="C53" s="18" t="s">
        <v>396</v>
      </c>
      <c r="D53" s="83" t="s">
        <v>407</v>
      </c>
      <c r="E53" s="38">
        <f>'прилож 5'!E34</f>
        <v>1</v>
      </c>
      <c r="F53" s="38">
        <f>'прилож 5'!F34</f>
        <v>1</v>
      </c>
    </row>
    <row r="54" spans="1:6" ht="25.5" customHeight="1" x14ac:dyDescent="0.2">
      <c r="A54" s="18" t="s">
        <v>47</v>
      </c>
      <c r="B54" s="94" t="s">
        <v>85</v>
      </c>
      <c r="C54" s="15"/>
      <c r="D54" s="95" t="s">
        <v>84</v>
      </c>
      <c r="E54" s="38">
        <f t="shared" ref="E54:F54" si="12">E55</f>
        <v>100</v>
      </c>
      <c r="F54" s="38">
        <f t="shared" si="12"/>
        <v>100</v>
      </c>
    </row>
    <row r="55" spans="1:6" ht="26.25" customHeight="1" x14ac:dyDescent="0.2">
      <c r="A55" s="15" t="s">
        <v>47</v>
      </c>
      <c r="B55" s="94" t="s">
        <v>85</v>
      </c>
      <c r="C55" s="15" t="s">
        <v>396</v>
      </c>
      <c r="D55" s="83" t="s">
        <v>407</v>
      </c>
      <c r="E55" s="38">
        <f>'прилож 5'!E39</f>
        <v>100</v>
      </c>
      <c r="F55" s="38">
        <f>'прилож 5'!F39</f>
        <v>100</v>
      </c>
    </row>
    <row r="56" spans="1:6" ht="30.75" customHeight="1" x14ac:dyDescent="0.2">
      <c r="A56" s="18" t="s">
        <v>47</v>
      </c>
      <c r="B56" s="94" t="s">
        <v>87</v>
      </c>
      <c r="C56" s="18"/>
      <c r="D56" s="95" t="s">
        <v>86</v>
      </c>
      <c r="E56" s="38">
        <f t="shared" ref="E56:F56" si="13">E57</f>
        <v>10</v>
      </c>
      <c r="F56" s="38">
        <f t="shared" si="13"/>
        <v>10</v>
      </c>
    </row>
    <row r="57" spans="1:6" ht="26.25" customHeight="1" x14ac:dyDescent="0.2">
      <c r="A57" s="15" t="s">
        <v>47</v>
      </c>
      <c r="B57" s="94" t="s">
        <v>87</v>
      </c>
      <c r="C57" s="15" t="s">
        <v>396</v>
      </c>
      <c r="D57" s="83" t="s">
        <v>407</v>
      </c>
      <c r="E57" s="38">
        <f>'прилож 5'!E41</f>
        <v>10</v>
      </c>
      <c r="F57" s="38">
        <f>'прилож 5'!F41</f>
        <v>10</v>
      </c>
    </row>
    <row r="58" spans="1:6" ht="26.25" customHeight="1" x14ac:dyDescent="0.2">
      <c r="A58" s="15" t="s">
        <v>47</v>
      </c>
      <c r="B58" s="94" t="s">
        <v>89</v>
      </c>
      <c r="C58" s="15"/>
      <c r="D58" s="95" t="s">
        <v>88</v>
      </c>
      <c r="E58" s="38">
        <f t="shared" ref="E58:F58" si="14">E59</f>
        <v>15</v>
      </c>
      <c r="F58" s="38">
        <f t="shared" si="14"/>
        <v>15</v>
      </c>
    </row>
    <row r="59" spans="1:6" ht="28.5" customHeight="1" x14ac:dyDescent="0.2">
      <c r="A59" s="15" t="s">
        <v>47</v>
      </c>
      <c r="B59" s="94" t="s">
        <v>89</v>
      </c>
      <c r="C59" s="15" t="s">
        <v>396</v>
      </c>
      <c r="D59" s="83" t="s">
        <v>407</v>
      </c>
      <c r="E59" s="38">
        <f>'прилож 5'!E43</f>
        <v>15</v>
      </c>
      <c r="F59" s="38">
        <f>'прилож 5'!F43</f>
        <v>15</v>
      </c>
    </row>
    <row r="60" spans="1:6" ht="13.5" customHeight="1" x14ac:dyDescent="0.2">
      <c r="A60" s="18" t="s">
        <v>47</v>
      </c>
      <c r="B60" s="94" t="s">
        <v>297</v>
      </c>
      <c r="C60" s="18"/>
      <c r="D60" s="99" t="s">
        <v>298</v>
      </c>
      <c r="E60" s="38">
        <f t="shared" ref="E60:F60" si="15">E61</f>
        <v>864</v>
      </c>
      <c r="F60" s="38">
        <f t="shared" si="15"/>
        <v>864</v>
      </c>
    </row>
    <row r="61" spans="1:6" ht="26.25" customHeight="1" x14ac:dyDescent="0.2">
      <c r="A61" s="18" t="s">
        <v>47</v>
      </c>
      <c r="B61" s="94" t="s">
        <v>297</v>
      </c>
      <c r="C61" s="18" t="s">
        <v>395</v>
      </c>
      <c r="D61" s="20" t="s">
        <v>406</v>
      </c>
      <c r="E61" s="38">
        <f>'прилож 5'!E45</f>
        <v>864</v>
      </c>
      <c r="F61" s="38">
        <f>'прилож 5'!F45</f>
        <v>864</v>
      </c>
    </row>
    <row r="62" spans="1:6" ht="15" customHeight="1" x14ac:dyDescent="0.2">
      <c r="A62" s="18" t="s">
        <v>47</v>
      </c>
      <c r="B62" s="94" t="s">
        <v>349</v>
      </c>
      <c r="C62" s="18"/>
      <c r="D62" s="99" t="s">
        <v>348</v>
      </c>
      <c r="E62" s="38">
        <f t="shared" ref="E62:F62" si="16">E63</f>
        <v>8.6999999999999993</v>
      </c>
      <c r="F62" s="38">
        <f t="shared" si="16"/>
        <v>8.6999999999999993</v>
      </c>
    </row>
    <row r="63" spans="1:6" ht="39.75" customHeight="1" x14ac:dyDescent="0.2">
      <c r="A63" s="18" t="s">
        <v>47</v>
      </c>
      <c r="B63" s="94" t="s">
        <v>349</v>
      </c>
      <c r="C63" s="18" t="s">
        <v>395</v>
      </c>
      <c r="D63" s="20" t="s">
        <v>406</v>
      </c>
      <c r="E63" s="38">
        <f>'прилож 5'!E47</f>
        <v>8.6999999999999993</v>
      </c>
      <c r="F63" s="38">
        <f>'прилож 5'!F47</f>
        <v>8.6999999999999993</v>
      </c>
    </row>
    <row r="64" spans="1:6" ht="26.25" customHeight="1" x14ac:dyDescent="0.2">
      <c r="A64" s="18" t="s">
        <v>47</v>
      </c>
      <c r="B64" s="94" t="s">
        <v>310</v>
      </c>
      <c r="C64" s="18"/>
      <c r="D64" s="150" t="s">
        <v>311</v>
      </c>
      <c r="E64" s="38">
        <f t="shared" ref="E64:F64" si="17">E65</f>
        <v>14</v>
      </c>
      <c r="F64" s="38">
        <f t="shared" si="17"/>
        <v>14</v>
      </c>
    </row>
    <row r="65" spans="1:6" ht="26.25" customHeight="1" x14ac:dyDescent="0.2">
      <c r="A65" s="18" t="s">
        <v>47</v>
      </c>
      <c r="B65" s="94" t="s">
        <v>310</v>
      </c>
      <c r="C65" s="18" t="s">
        <v>396</v>
      </c>
      <c r="D65" s="83" t="s">
        <v>407</v>
      </c>
      <c r="E65" s="38">
        <f>'прилож 5'!E49</f>
        <v>14</v>
      </c>
      <c r="F65" s="38">
        <f>'прилож 5'!F49</f>
        <v>14</v>
      </c>
    </row>
    <row r="66" spans="1:6" ht="15.75" customHeight="1" x14ac:dyDescent="0.2">
      <c r="A66" s="18"/>
      <c r="B66" s="94"/>
      <c r="C66" s="18"/>
      <c r="D66" s="83"/>
      <c r="E66" s="38"/>
      <c r="F66" s="38"/>
    </row>
    <row r="67" spans="1:6" ht="19.5" customHeight="1" x14ac:dyDescent="0.25">
      <c r="A67" s="43" t="s">
        <v>50</v>
      </c>
      <c r="B67" s="43"/>
      <c r="C67" s="43"/>
      <c r="D67" s="75" t="s">
        <v>49</v>
      </c>
      <c r="E67" s="45">
        <f t="shared" ref="E67:F67" si="18">E68</f>
        <v>559.21</v>
      </c>
      <c r="F67" s="45">
        <f t="shared" si="18"/>
        <v>0</v>
      </c>
    </row>
    <row r="68" spans="1:6" ht="30" customHeight="1" x14ac:dyDescent="0.2">
      <c r="A68" s="167" t="s">
        <v>48</v>
      </c>
      <c r="B68" s="116" t="s">
        <v>110</v>
      </c>
      <c r="C68" s="224"/>
      <c r="D68" s="95" t="s">
        <v>109</v>
      </c>
      <c r="E68" s="38">
        <f t="shared" ref="E68:F68" si="19">E69+E70</f>
        <v>559.21</v>
      </c>
      <c r="F68" s="38">
        <f t="shared" si="19"/>
        <v>0</v>
      </c>
    </row>
    <row r="69" spans="1:6" ht="44.25" customHeight="1" x14ac:dyDescent="0.2">
      <c r="A69" s="21" t="s">
        <v>48</v>
      </c>
      <c r="B69" s="116" t="s">
        <v>110</v>
      </c>
      <c r="C69" s="18" t="s">
        <v>395</v>
      </c>
      <c r="D69" s="229" t="s">
        <v>406</v>
      </c>
      <c r="E69" s="38">
        <f>'прилож 5'!E51</f>
        <v>494.05</v>
      </c>
      <c r="F69" s="38">
        <f>'прилож 5'!F51</f>
        <v>0</v>
      </c>
    </row>
    <row r="70" spans="1:6" ht="24.75" customHeight="1" x14ac:dyDescent="0.2">
      <c r="A70" s="21" t="s">
        <v>48</v>
      </c>
      <c r="B70" s="94" t="s">
        <v>411</v>
      </c>
      <c r="C70" s="18" t="s">
        <v>396</v>
      </c>
      <c r="D70" s="83" t="s">
        <v>407</v>
      </c>
      <c r="E70" s="38">
        <f>'прилож 5'!E52</f>
        <v>65.16</v>
      </c>
      <c r="F70" s="38">
        <f>'прилож 5'!F52</f>
        <v>0</v>
      </c>
    </row>
    <row r="71" spans="1:6" ht="18" customHeight="1" x14ac:dyDescent="0.2">
      <c r="A71" s="22"/>
      <c r="B71" s="22"/>
      <c r="C71" s="22"/>
      <c r="D71" s="60"/>
      <c r="E71" s="38"/>
      <c r="F71" s="38"/>
    </row>
    <row r="72" spans="1:6" ht="27" customHeight="1" x14ac:dyDescent="0.25">
      <c r="A72" s="43" t="s">
        <v>42</v>
      </c>
      <c r="B72" s="43"/>
      <c r="C72" s="43"/>
      <c r="D72" s="75" t="s">
        <v>43</v>
      </c>
      <c r="E72" s="41">
        <f>E73+E78</f>
        <v>566</v>
      </c>
      <c r="F72" s="41">
        <f>F73+F78</f>
        <v>566</v>
      </c>
    </row>
    <row r="73" spans="1:6" ht="27" customHeight="1" x14ac:dyDescent="0.25">
      <c r="A73" s="178" t="s">
        <v>41</v>
      </c>
      <c r="B73" s="43"/>
      <c r="C73" s="43"/>
      <c r="D73" s="206" t="s">
        <v>388</v>
      </c>
      <c r="E73" s="41">
        <f>E74+E76</f>
        <v>536</v>
      </c>
      <c r="F73" s="41">
        <f>F74+F76</f>
        <v>536</v>
      </c>
    </row>
    <row r="74" spans="1:6" ht="18.75" customHeight="1" x14ac:dyDescent="0.2">
      <c r="A74" s="80" t="s">
        <v>41</v>
      </c>
      <c r="B74" s="94" t="s">
        <v>90</v>
      </c>
      <c r="C74" s="175"/>
      <c r="D74" s="95" t="s">
        <v>470</v>
      </c>
      <c r="E74" s="38">
        <f t="shared" ref="E74:F74" si="20">E75</f>
        <v>241</v>
      </c>
      <c r="F74" s="38">
        <f t="shared" si="20"/>
        <v>241</v>
      </c>
    </row>
    <row r="75" spans="1:6" ht="25.5" customHeight="1" x14ac:dyDescent="0.2">
      <c r="A75" s="46" t="s">
        <v>41</v>
      </c>
      <c r="B75" s="94" t="s">
        <v>90</v>
      </c>
      <c r="C75" s="32" t="s">
        <v>400</v>
      </c>
      <c r="D75" s="20" t="s">
        <v>403</v>
      </c>
      <c r="E75" s="29">
        <f>'прилож 5'!E129</f>
        <v>241</v>
      </c>
      <c r="F75" s="29">
        <f>'прилож 5'!F129</f>
        <v>241</v>
      </c>
    </row>
    <row r="76" spans="1:6" ht="20.25" customHeight="1" x14ac:dyDescent="0.2">
      <c r="A76" s="40" t="s">
        <v>41</v>
      </c>
      <c r="B76" s="94" t="s">
        <v>416</v>
      </c>
      <c r="C76" s="30"/>
      <c r="D76" s="150" t="s">
        <v>471</v>
      </c>
      <c r="E76" s="38">
        <f t="shared" ref="E76:F76" si="21">E77</f>
        <v>295</v>
      </c>
      <c r="F76" s="38">
        <f t="shared" si="21"/>
        <v>295</v>
      </c>
    </row>
    <row r="77" spans="1:6" ht="26.25" customHeight="1" x14ac:dyDescent="0.2">
      <c r="A77" s="30" t="s">
        <v>41</v>
      </c>
      <c r="B77" s="94" t="s">
        <v>416</v>
      </c>
      <c r="C77" s="30" t="s">
        <v>396</v>
      </c>
      <c r="D77" s="83" t="s">
        <v>407</v>
      </c>
      <c r="E77" s="38">
        <f>'прилож 5'!E54</f>
        <v>295</v>
      </c>
      <c r="F77" s="38">
        <f>'прилож 5'!F54</f>
        <v>295</v>
      </c>
    </row>
    <row r="78" spans="1:6" ht="21" customHeight="1" x14ac:dyDescent="0.25">
      <c r="A78" s="207" t="s">
        <v>59</v>
      </c>
      <c r="B78" s="94"/>
      <c r="C78" s="18"/>
      <c r="D78" s="226" t="s">
        <v>389</v>
      </c>
      <c r="E78" s="41">
        <f t="shared" ref="E78:F78" si="22">E79</f>
        <v>30</v>
      </c>
      <c r="F78" s="41">
        <f t="shared" si="22"/>
        <v>30</v>
      </c>
    </row>
    <row r="79" spans="1:6" ht="15.75" customHeight="1" x14ac:dyDescent="0.2">
      <c r="A79" s="40" t="s">
        <v>59</v>
      </c>
      <c r="B79" s="94" t="s">
        <v>318</v>
      </c>
      <c r="C79" s="85"/>
      <c r="D79" s="232" t="s">
        <v>91</v>
      </c>
      <c r="E79" s="29">
        <f t="shared" ref="E79:F79" si="23">E80</f>
        <v>30</v>
      </c>
      <c r="F79" s="29">
        <f t="shared" si="23"/>
        <v>30</v>
      </c>
    </row>
    <row r="80" spans="1:6" ht="25.5" x14ac:dyDescent="0.2">
      <c r="A80" s="46" t="s">
        <v>59</v>
      </c>
      <c r="B80" s="94" t="s">
        <v>318</v>
      </c>
      <c r="C80" s="18" t="s">
        <v>396</v>
      </c>
      <c r="D80" s="83" t="s">
        <v>407</v>
      </c>
      <c r="E80" s="29">
        <f>'прилож 5'!E56</f>
        <v>30</v>
      </c>
      <c r="F80" s="29">
        <f>'прилож 5'!F56</f>
        <v>30</v>
      </c>
    </row>
    <row r="81" spans="1:6" x14ac:dyDescent="0.2">
      <c r="A81" s="46"/>
      <c r="B81" s="46"/>
      <c r="C81" s="46"/>
      <c r="D81" s="26"/>
      <c r="E81" s="38"/>
      <c r="F81" s="38"/>
    </row>
    <row r="82" spans="1:6" ht="15.75" x14ac:dyDescent="0.25">
      <c r="A82" s="43" t="s">
        <v>18</v>
      </c>
      <c r="B82" s="43"/>
      <c r="C82" s="43"/>
      <c r="D82" s="76" t="s">
        <v>19</v>
      </c>
      <c r="E82" s="36">
        <f>E83+E89+E93+E103</f>
        <v>15369</v>
      </c>
      <c r="F82" s="36">
        <f>F83+F89+F93+F103</f>
        <v>16971</v>
      </c>
    </row>
    <row r="83" spans="1:6" ht="19.5" customHeight="1" x14ac:dyDescent="0.25">
      <c r="A83" s="154" t="s">
        <v>313</v>
      </c>
      <c r="B83" s="154"/>
      <c r="C83" s="154"/>
      <c r="D83" s="155" t="s">
        <v>314</v>
      </c>
      <c r="E83" s="189">
        <f>E84+E86</f>
        <v>150</v>
      </c>
      <c r="F83" s="189">
        <f>F84+F86</f>
        <v>150</v>
      </c>
    </row>
    <row r="84" spans="1:6" ht="16.5" customHeight="1" x14ac:dyDescent="0.2">
      <c r="A84" s="85" t="s">
        <v>313</v>
      </c>
      <c r="B84" s="94" t="s">
        <v>423</v>
      </c>
      <c r="C84" s="85"/>
      <c r="D84" s="152" t="s">
        <v>421</v>
      </c>
      <c r="E84" s="14">
        <f t="shared" ref="E84:F84" si="24">E85</f>
        <v>135</v>
      </c>
      <c r="F84" s="14">
        <f t="shared" si="24"/>
        <v>135</v>
      </c>
    </row>
    <row r="85" spans="1:6" ht="26.25" customHeight="1" x14ac:dyDescent="0.2">
      <c r="A85" s="85" t="s">
        <v>313</v>
      </c>
      <c r="B85" s="94" t="s">
        <v>423</v>
      </c>
      <c r="C85" s="30" t="s">
        <v>396</v>
      </c>
      <c r="D85" s="83" t="s">
        <v>407</v>
      </c>
      <c r="E85" s="70">
        <f>'прилож 5'!E58</f>
        <v>135</v>
      </c>
      <c r="F85" s="70">
        <f>'прилож 5'!F58</f>
        <v>135</v>
      </c>
    </row>
    <row r="86" spans="1:6" ht="26.25" customHeight="1" x14ac:dyDescent="0.2">
      <c r="A86" s="85" t="s">
        <v>313</v>
      </c>
      <c r="B86" s="94" t="s">
        <v>424</v>
      </c>
      <c r="C86" s="85"/>
      <c r="D86" s="152" t="s">
        <v>422</v>
      </c>
      <c r="E86" s="70">
        <f t="shared" ref="E86:F86" si="25">E87</f>
        <v>15</v>
      </c>
      <c r="F86" s="70">
        <f t="shared" si="25"/>
        <v>15</v>
      </c>
    </row>
    <row r="87" spans="1:6" ht="26.25" customHeight="1" x14ac:dyDescent="0.2">
      <c r="A87" s="85" t="s">
        <v>313</v>
      </c>
      <c r="B87" s="94" t="s">
        <v>412</v>
      </c>
      <c r="C87" s="85" t="s">
        <v>396</v>
      </c>
      <c r="D87" s="83" t="s">
        <v>407</v>
      </c>
      <c r="E87" s="70">
        <f>'прилож 5'!E60</f>
        <v>15</v>
      </c>
      <c r="F87" s="70">
        <f>'прилож 5'!F60</f>
        <v>15</v>
      </c>
    </row>
    <row r="88" spans="1:6" ht="14.25" customHeight="1" x14ac:dyDescent="0.2">
      <c r="A88" s="85"/>
      <c r="B88" s="94"/>
      <c r="C88" s="30"/>
      <c r="D88" s="33"/>
      <c r="E88" s="70"/>
      <c r="F88" s="70"/>
    </row>
    <row r="89" spans="1:6" ht="18" customHeight="1" x14ac:dyDescent="0.25">
      <c r="A89" s="34" t="s">
        <v>34</v>
      </c>
      <c r="B89" s="34"/>
      <c r="C89" s="34"/>
      <c r="D89" s="88" t="s">
        <v>51</v>
      </c>
      <c r="E89" s="48">
        <f t="shared" ref="E89:F90" si="26">E90</f>
        <v>189</v>
      </c>
      <c r="F89" s="48">
        <f t="shared" si="26"/>
        <v>189</v>
      </c>
    </row>
    <row r="90" spans="1:6" ht="16.5" customHeight="1" x14ac:dyDescent="0.2">
      <c r="A90" s="30" t="s">
        <v>34</v>
      </c>
      <c r="B90" s="94" t="s">
        <v>325</v>
      </c>
      <c r="C90" s="85"/>
      <c r="D90" s="95" t="s">
        <v>324</v>
      </c>
      <c r="E90" s="92">
        <f t="shared" si="26"/>
        <v>189</v>
      </c>
      <c r="F90" s="92">
        <f t="shared" si="26"/>
        <v>189</v>
      </c>
    </row>
    <row r="91" spans="1:6" ht="36" customHeight="1" x14ac:dyDescent="0.2">
      <c r="A91" s="30" t="s">
        <v>34</v>
      </c>
      <c r="B91" s="94" t="s">
        <v>325</v>
      </c>
      <c r="C91" s="23" t="s">
        <v>400</v>
      </c>
      <c r="D91" s="120" t="s">
        <v>57</v>
      </c>
      <c r="E91" s="29">
        <f>'прилож 5'!E131</f>
        <v>189</v>
      </c>
      <c r="F91" s="29">
        <f>'прилож 5'!F131</f>
        <v>189</v>
      </c>
    </row>
    <row r="92" spans="1:6" ht="16.5" customHeight="1" x14ac:dyDescent="0.2">
      <c r="A92" s="30"/>
      <c r="B92" s="94"/>
      <c r="C92" s="23"/>
      <c r="D92" s="120"/>
      <c r="E92" s="29"/>
      <c r="F92" s="29"/>
    </row>
    <row r="93" spans="1:6" ht="17.25" customHeight="1" x14ac:dyDescent="0.2">
      <c r="A93" s="24" t="s">
        <v>56</v>
      </c>
      <c r="B93" s="24"/>
      <c r="C93" s="24"/>
      <c r="D93" s="61" t="s">
        <v>60</v>
      </c>
      <c r="E93" s="41">
        <f t="shared" ref="E93:F93" si="27">E94+E96+E98+E100</f>
        <v>14968</v>
      </c>
      <c r="F93" s="41">
        <f t="shared" si="27"/>
        <v>16570</v>
      </c>
    </row>
    <row r="94" spans="1:6" ht="36.75" customHeight="1" x14ac:dyDescent="0.2">
      <c r="A94" s="18" t="s">
        <v>56</v>
      </c>
      <c r="B94" s="94" t="s">
        <v>138</v>
      </c>
      <c r="C94" s="23"/>
      <c r="D94" s="100" t="s">
        <v>137</v>
      </c>
      <c r="E94" s="29">
        <f t="shared" ref="E94:F94" si="28">E95</f>
        <v>6044</v>
      </c>
      <c r="F94" s="29">
        <f t="shared" si="28"/>
        <v>6162</v>
      </c>
    </row>
    <row r="95" spans="1:6" ht="29.25" customHeight="1" x14ac:dyDescent="0.2">
      <c r="A95" s="18" t="s">
        <v>56</v>
      </c>
      <c r="B95" s="94" t="s">
        <v>138</v>
      </c>
      <c r="C95" s="23" t="s">
        <v>396</v>
      </c>
      <c r="D95" s="83" t="s">
        <v>407</v>
      </c>
      <c r="E95" s="29">
        <f>'прилож 5'!E62</f>
        <v>6044</v>
      </c>
      <c r="F95" s="29">
        <f>'прилож 5'!F62</f>
        <v>6162</v>
      </c>
    </row>
    <row r="96" spans="1:6" ht="29.25" customHeight="1" x14ac:dyDescent="0.2">
      <c r="A96" s="18" t="s">
        <v>56</v>
      </c>
      <c r="B96" s="94" t="s">
        <v>303</v>
      </c>
      <c r="C96" s="23"/>
      <c r="D96" s="102" t="s">
        <v>289</v>
      </c>
      <c r="E96" s="29">
        <f t="shared" ref="E96:F96" si="29">E97</f>
        <v>61</v>
      </c>
      <c r="F96" s="29">
        <f t="shared" si="29"/>
        <v>62</v>
      </c>
    </row>
    <row r="97" spans="1:6" ht="27.75" customHeight="1" x14ac:dyDescent="0.2">
      <c r="A97" s="18" t="s">
        <v>56</v>
      </c>
      <c r="B97" s="94" t="s">
        <v>303</v>
      </c>
      <c r="C97" s="23" t="s">
        <v>396</v>
      </c>
      <c r="D97" s="83" t="s">
        <v>407</v>
      </c>
      <c r="E97" s="29">
        <f>'прилож 5'!E64</f>
        <v>61</v>
      </c>
      <c r="F97" s="29">
        <f>'прилож 5'!F64</f>
        <v>62</v>
      </c>
    </row>
    <row r="98" spans="1:6" ht="28.5" customHeight="1" x14ac:dyDescent="0.2">
      <c r="A98" s="18" t="s">
        <v>56</v>
      </c>
      <c r="B98" s="94" t="s">
        <v>93</v>
      </c>
      <c r="C98" s="222"/>
      <c r="D98" s="95" t="s">
        <v>92</v>
      </c>
      <c r="E98" s="70">
        <f t="shared" ref="E98:F98" si="30">E99</f>
        <v>8858</v>
      </c>
      <c r="F98" s="70">
        <f t="shared" si="30"/>
        <v>10341</v>
      </c>
    </row>
    <row r="99" spans="1:6" ht="27" customHeight="1" x14ac:dyDescent="0.2">
      <c r="A99" s="21" t="s">
        <v>56</v>
      </c>
      <c r="B99" s="94" t="s">
        <v>93</v>
      </c>
      <c r="C99" s="30" t="s">
        <v>396</v>
      </c>
      <c r="D99" s="83" t="s">
        <v>407</v>
      </c>
      <c r="E99" s="29">
        <f>'прилож 5'!E66</f>
        <v>8858</v>
      </c>
      <c r="F99" s="29">
        <f>'прилож 5'!F66</f>
        <v>10341</v>
      </c>
    </row>
    <row r="100" spans="1:6" ht="26.25" customHeight="1" x14ac:dyDescent="0.2">
      <c r="A100" s="30" t="s">
        <v>56</v>
      </c>
      <c r="B100" s="173" t="s">
        <v>133</v>
      </c>
      <c r="C100" s="23"/>
      <c r="D100" s="100" t="s">
        <v>387</v>
      </c>
      <c r="E100" s="38">
        <f t="shared" ref="E100:F100" si="31">E101</f>
        <v>5</v>
      </c>
      <c r="F100" s="38">
        <f t="shared" si="31"/>
        <v>5</v>
      </c>
    </row>
    <row r="101" spans="1:6" ht="32.25" customHeight="1" x14ac:dyDescent="0.2">
      <c r="A101" s="30" t="s">
        <v>56</v>
      </c>
      <c r="B101" s="173" t="s">
        <v>133</v>
      </c>
      <c r="C101" s="23" t="s">
        <v>396</v>
      </c>
      <c r="D101" s="83" t="s">
        <v>407</v>
      </c>
      <c r="E101" s="38">
        <f>'прилож 5'!E68</f>
        <v>5</v>
      </c>
      <c r="F101" s="38">
        <f>'прилож 5'!F68</f>
        <v>5</v>
      </c>
    </row>
    <row r="102" spans="1:6" ht="12.75" customHeight="1" x14ac:dyDescent="0.2">
      <c r="A102" s="25"/>
      <c r="B102" s="25"/>
      <c r="C102" s="25"/>
      <c r="D102" s="26"/>
      <c r="E102" s="29"/>
      <c r="F102" s="29"/>
    </row>
    <row r="103" spans="1:6" ht="24" customHeight="1" x14ac:dyDescent="0.25">
      <c r="A103" s="40" t="s">
        <v>39</v>
      </c>
      <c r="B103" s="25"/>
      <c r="C103" s="25"/>
      <c r="D103" s="47" t="s">
        <v>52</v>
      </c>
      <c r="E103" s="48">
        <f t="shared" ref="E103:F103" si="32">E104</f>
        <v>62</v>
      </c>
      <c r="F103" s="48">
        <f t="shared" si="32"/>
        <v>62</v>
      </c>
    </row>
    <row r="104" spans="1:6" ht="19.5" customHeight="1" x14ac:dyDescent="0.2">
      <c r="A104" s="40" t="s">
        <v>39</v>
      </c>
      <c r="B104" s="49"/>
      <c r="C104" s="49"/>
      <c r="D104" s="90" t="s">
        <v>53</v>
      </c>
      <c r="E104" s="41">
        <f t="shared" ref="E104:F104" si="33">E105+E107+E109+E111</f>
        <v>62</v>
      </c>
      <c r="F104" s="41">
        <f t="shared" si="33"/>
        <v>62</v>
      </c>
    </row>
    <row r="105" spans="1:6" ht="18" customHeight="1" x14ac:dyDescent="0.2">
      <c r="A105" s="30" t="s">
        <v>39</v>
      </c>
      <c r="B105" s="173" t="s">
        <v>139</v>
      </c>
      <c r="C105" s="23"/>
      <c r="D105" s="102" t="s">
        <v>467</v>
      </c>
      <c r="E105" s="103">
        <f t="shared" ref="E105:F105" si="34">E106</f>
        <v>7</v>
      </c>
      <c r="F105" s="103">
        <f t="shared" si="34"/>
        <v>7</v>
      </c>
    </row>
    <row r="106" spans="1:6" ht="26.25" customHeight="1" x14ac:dyDescent="0.2">
      <c r="A106" s="30" t="s">
        <v>39</v>
      </c>
      <c r="B106" s="173" t="s">
        <v>139</v>
      </c>
      <c r="C106" s="23" t="s">
        <v>396</v>
      </c>
      <c r="D106" s="83" t="s">
        <v>407</v>
      </c>
      <c r="E106" s="103">
        <f>'прилож 5'!E70</f>
        <v>7</v>
      </c>
      <c r="F106" s="103">
        <f>'прилож 5'!F70</f>
        <v>7</v>
      </c>
    </row>
    <row r="107" spans="1:6" ht="27.75" customHeight="1" x14ac:dyDescent="0.2">
      <c r="A107" s="85" t="s">
        <v>39</v>
      </c>
      <c r="B107" s="94" t="s">
        <v>95</v>
      </c>
      <c r="C107" s="87"/>
      <c r="D107" s="95" t="s">
        <v>94</v>
      </c>
      <c r="E107" s="70">
        <f t="shared" ref="E107:F107" si="35">E108</f>
        <v>18</v>
      </c>
      <c r="F107" s="70">
        <f t="shared" si="35"/>
        <v>18</v>
      </c>
    </row>
    <row r="108" spans="1:6" ht="26.25" customHeight="1" x14ac:dyDescent="0.2">
      <c r="A108" s="25" t="s">
        <v>39</v>
      </c>
      <c r="B108" s="94" t="s">
        <v>95</v>
      </c>
      <c r="C108" s="25" t="s">
        <v>396</v>
      </c>
      <c r="D108" s="83" t="s">
        <v>407</v>
      </c>
      <c r="E108" s="38">
        <f>'прилож 5'!E72</f>
        <v>18</v>
      </c>
      <c r="F108" s="38">
        <f>'прилож 5'!F72</f>
        <v>18</v>
      </c>
    </row>
    <row r="109" spans="1:6" ht="16.5" customHeight="1" x14ac:dyDescent="0.2">
      <c r="A109" s="85" t="s">
        <v>39</v>
      </c>
      <c r="B109" s="94" t="s">
        <v>96</v>
      </c>
      <c r="C109" s="23"/>
      <c r="D109" s="95" t="s">
        <v>381</v>
      </c>
      <c r="E109" s="38">
        <f t="shared" ref="E109:F109" si="36">E110</f>
        <v>12</v>
      </c>
      <c r="F109" s="38">
        <f t="shared" si="36"/>
        <v>12</v>
      </c>
    </row>
    <row r="110" spans="1:6" ht="25.5" x14ac:dyDescent="0.2">
      <c r="A110" s="85" t="s">
        <v>39</v>
      </c>
      <c r="B110" s="94" t="s">
        <v>96</v>
      </c>
      <c r="C110" s="25" t="s">
        <v>396</v>
      </c>
      <c r="D110" s="83" t="s">
        <v>407</v>
      </c>
      <c r="E110" s="38">
        <f>'прилож 5'!E74</f>
        <v>12</v>
      </c>
      <c r="F110" s="38">
        <f>'прилож 5'!F74</f>
        <v>12</v>
      </c>
    </row>
    <row r="111" spans="1:6" x14ac:dyDescent="0.2">
      <c r="A111" s="85" t="s">
        <v>39</v>
      </c>
      <c r="B111" s="94" t="s">
        <v>418</v>
      </c>
      <c r="C111" s="18"/>
      <c r="D111" s="95" t="s">
        <v>417</v>
      </c>
      <c r="E111" s="38">
        <f t="shared" ref="E111:F111" si="37">E112</f>
        <v>25</v>
      </c>
      <c r="F111" s="38">
        <f t="shared" si="37"/>
        <v>25</v>
      </c>
    </row>
    <row r="112" spans="1:6" ht="25.5" x14ac:dyDescent="0.2">
      <c r="A112" s="85" t="s">
        <v>39</v>
      </c>
      <c r="B112" s="94" t="s">
        <v>418</v>
      </c>
      <c r="C112" s="18" t="s">
        <v>396</v>
      </c>
      <c r="D112" s="83" t="s">
        <v>407</v>
      </c>
      <c r="E112" s="38">
        <f>'прилож 5'!E76</f>
        <v>25</v>
      </c>
      <c r="F112" s="38">
        <f>'прилож 5'!F76</f>
        <v>25</v>
      </c>
    </row>
    <row r="113" spans="1:6" x14ac:dyDescent="0.2">
      <c r="A113" s="30"/>
      <c r="B113" s="30"/>
      <c r="C113" s="30"/>
      <c r="D113" s="26"/>
      <c r="E113" s="38"/>
      <c r="F113" s="38"/>
    </row>
    <row r="114" spans="1:6" ht="21" customHeight="1" x14ac:dyDescent="0.25">
      <c r="A114" s="43" t="s">
        <v>20</v>
      </c>
      <c r="B114" s="43"/>
      <c r="C114" s="43"/>
      <c r="D114" s="77" t="s">
        <v>21</v>
      </c>
      <c r="E114" s="36">
        <f>E116+E120+E130</f>
        <v>7398.1</v>
      </c>
      <c r="F114" s="36">
        <f>F116+F120+F130</f>
        <v>4817.1000000000004</v>
      </c>
    </row>
    <row r="115" spans="1:6" ht="14.25" customHeight="1" x14ac:dyDescent="0.2">
      <c r="A115" s="34"/>
      <c r="B115" s="34"/>
      <c r="C115" s="34"/>
      <c r="D115" s="62"/>
      <c r="E115" s="14"/>
      <c r="F115" s="14"/>
    </row>
    <row r="116" spans="1:6" ht="18.75" customHeight="1" x14ac:dyDescent="0.25">
      <c r="A116" s="34" t="s">
        <v>6</v>
      </c>
      <c r="B116" s="30"/>
      <c r="C116" s="30"/>
      <c r="D116" s="44" t="s">
        <v>22</v>
      </c>
      <c r="E116" s="50">
        <f t="shared" ref="E116:F117" si="38">E117</f>
        <v>524</v>
      </c>
      <c r="F116" s="50">
        <f t="shared" si="38"/>
        <v>524</v>
      </c>
    </row>
    <row r="117" spans="1:6" ht="17.25" customHeight="1" x14ac:dyDescent="0.2">
      <c r="A117" s="15" t="s">
        <v>6</v>
      </c>
      <c r="B117" s="94" t="s">
        <v>148</v>
      </c>
      <c r="C117" s="15"/>
      <c r="D117" s="95" t="s">
        <v>419</v>
      </c>
      <c r="E117" s="73">
        <f t="shared" si="38"/>
        <v>524</v>
      </c>
      <c r="F117" s="73">
        <f t="shared" si="38"/>
        <v>524</v>
      </c>
    </row>
    <row r="118" spans="1:6" ht="28.5" customHeight="1" x14ac:dyDescent="0.2">
      <c r="A118" s="18" t="s">
        <v>6</v>
      </c>
      <c r="B118" s="94" t="s">
        <v>148</v>
      </c>
      <c r="C118" s="18" t="s">
        <v>396</v>
      </c>
      <c r="D118" s="83" t="s">
        <v>407</v>
      </c>
      <c r="E118" s="38">
        <f>'прилож 5'!E78</f>
        <v>524</v>
      </c>
      <c r="F118" s="38">
        <f>'прилож 5'!F78</f>
        <v>524</v>
      </c>
    </row>
    <row r="119" spans="1:6" ht="20.25" customHeight="1" x14ac:dyDescent="0.2">
      <c r="A119" s="18"/>
      <c r="B119" s="94"/>
      <c r="C119" s="18"/>
      <c r="D119" s="83"/>
      <c r="E119" s="38"/>
      <c r="F119" s="38"/>
    </row>
    <row r="120" spans="1:6" ht="17.25" customHeight="1" x14ac:dyDescent="0.25">
      <c r="A120" s="34" t="s">
        <v>65</v>
      </c>
      <c r="B120" s="30"/>
      <c r="C120" s="30"/>
      <c r="D120" s="44" t="s">
        <v>66</v>
      </c>
      <c r="E120" s="48">
        <f>E121+E123+E125+E127</f>
        <v>1280</v>
      </c>
      <c r="F120" s="48">
        <f>F121+F123+F125+F127</f>
        <v>380</v>
      </c>
    </row>
    <row r="121" spans="1:6" ht="20.25" customHeight="1" x14ac:dyDescent="0.2">
      <c r="A121" s="18" t="s">
        <v>65</v>
      </c>
      <c r="B121" s="94" t="s">
        <v>97</v>
      </c>
      <c r="C121" s="18"/>
      <c r="D121" s="95" t="s">
        <v>420</v>
      </c>
      <c r="E121" s="70">
        <f t="shared" ref="E121:F121" si="39">E122</f>
        <v>262</v>
      </c>
      <c r="F121" s="70">
        <f t="shared" si="39"/>
        <v>262</v>
      </c>
    </row>
    <row r="122" spans="1:6" ht="28.5" customHeight="1" x14ac:dyDescent="0.2">
      <c r="A122" s="18" t="s">
        <v>65</v>
      </c>
      <c r="B122" s="94" t="s">
        <v>97</v>
      </c>
      <c r="C122" s="18" t="s">
        <v>396</v>
      </c>
      <c r="D122" s="83" t="s">
        <v>407</v>
      </c>
      <c r="E122" s="38">
        <f>'прилож 5'!E80</f>
        <v>262</v>
      </c>
      <c r="F122" s="38">
        <f>'прилож 5'!F80</f>
        <v>262</v>
      </c>
    </row>
    <row r="123" spans="1:6" ht="14.25" customHeight="1" x14ac:dyDescent="0.2">
      <c r="A123" s="40" t="s">
        <v>65</v>
      </c>
      <c r="B123" s="158" t="s">
        <v>369</v>
      </c>
      <c r="C123" s="18"/>
      <c r="D123" s="193" t="s">
        <v>371</v>
      </c>
      <c r="E123" s="38">
        <f t="shared" ref="E123:F123" si="40">E124</f>
        <v>0</v>
      </c>
      <c r="F123" s="38">
        <f t="shared" si="40"/>
        <v>0</v>
      </c>
    </row>
    <row r="124" spans="1:6" ht="25.5" customHeight="1" x14ac:dyDescent="0.2">
      <c r="A124" s="40" t="s">
        <v>65</v>
      </c>
      <c r="B124" s="158" t="s">
        <v>369</v>
      </c>
      <c r="C124" s="18" t="s">
        <v>399</v>
      </c>
      <c r="D124" s="151" t="s">
        <v>410</v>
      </c>
      <c r="E124" s="38">
        <f>'прилож 5'!E82</f>
        <v>0</v>
      </c>
      <c r="F124" s="38">
        <f>'прилож 5'!F82</f>
        <v>0</v>
      </c>
    </row>
    <row r="125" spans="1:6" ht="14.25" customHeight="1" x14ac:dyDescent="0.2">
      <c r="A125" s="30" t="s">
        <v>65</v>
      </c>
      <c r="B125" s="94" t="s">
        <v>145</v>
      </c>
      <c r="C125" s="23"/>
      <c r="D125" s="105" t="s">
        <v>146</v>
      </c>
      <c r="E125" s="38">
        <f t="shared" ref="E125:F125" si="41">E126</f>
        <v>20</v>
      </c>
      <c r="F125" s="38">
        <f t="shared" si="41"/>
        <v>20</v>
      </c>
    </row>
    <row r="126" spans="1:6" ht="27.75" customHeight="1" x14ac:dyDescent="0.2">
      <c r="A126" s="30" t="s">
        <v>65</v>
      </c>
      <c r="B126" s="94" t="s">
        <v>145</v>
      </c>
      <c r="C126" s="23" t="s">
        <v>396</v>
      </c>
      <c r="D126" s="83" t="s">
        <v>407</v>
      </c>
      <c r="E126" s="38">
        <f>'прилож 5'!E84</f>
        <v>20</v>
      </c>
      <c r="F126" s="38">
        <f>'прилож 5'!F84</f>
        <v>20</v>
      </c>
    </row>
    <row r="127" spans="1:6" ht="23.25" customHeight="1" x14ac:dyDescent="0.2">
      <c r="A127" s="40" t="s">
        <v>65</v>
      </c>
      <c r="B127" s="94" t="s">
        <v>425</v>
      </c>
      <c r="C127" s="53"/>
      <c r="D127" s="95" t="s">
        <v>415</v>
      </c>
      <c r="E127" s="38">
        <f t="shared" ref="E127:F127" si="42">E128</f>
        <v>998</v>
      </c>
      <c r="F127" s="38">
        <f t="shared" si="42"/>
        <v>98</v>
      </c>
    </row>
    <row r="128" spans="1:6" ht="27.75" customHeight="1" x14ac:dyDescent="0.2">
      <c r="A128" s="85" t="s">
        <v>65</v>
      </c>
      <c r="B128" s="94" t="s">
        <v>425</v>
      </c>
      <c r="C128" s="53" t="s">
        <v>396</v>
      </c>
      <c r="D128" s="83" t="s">
        <v>407</v>
      </c>
      <c r="E128" s="38">
        <f>'прилож 5'!E86</f>
        <v>998</v>
      </c>
      <c r="F128" s="38">
        <f>'прилож 5'!F86</f>
        <v>98</v>
      </c>
    </row>
    <row r="129" spans="1:6" ht="18" customHeight="1" x14ac:dyDescent="0.2">
      <c r="A129" s="30"/>
      <c r="B129" s="94"/>
      <c r="C129" s="23"/>
      <c r="D129" s="83"/>
      <c r="E129" s="38"/>
      <c r="F129" s="38"/>
    </row>
    <row r="130" spans="1:6" ht="16.5" customHeight="1" x14ac:dyDescent="0.2">
      <c r="A130" s="34" t="s">
        <v>302</v>
      </c>
      <c r="B130" s="177"/>
      <c r="C130" s="34"/>
      <c r="D130" s="170" t="s">
        <v>339</v>
      </c>
      <c r="E130" s="41">
        <f>E131+E133+E135+E137+E139+E141</f>
        <v>5594.1</v>
      </c>
      <c r="F130" s="41">
        <f>F131+F133+F135+F137+F139+F141</f>
        <v>3913.1</v>
      </c>
    </row>
    <row r="131" spans="1:6" ht="42" customHeight="1" x14ac:dyDescent="0.2">
      <c r="A131" s="40" t="s">
        <v>302</v>
      </c>
      <c r="B131" s="94" t="s">
        <v>427</v>
      </c>
      <c r="C131" s="18"/>
      <c r="D131" s="150" t="s">
        <v>362</v>
      </c>
      <c r="E131" s="38">
        <f t="shared" ref="E131:F131" si="43">E132</f>
        <v>52</v>
      </c>
      <c r="F131" s="38">
        <f t="shared" si="43"/>
        <v>52</v>
      </c>
    </row>
    <row r="132" spans="1:6" ht="24.75" customHeight="1" x14ac:dyDescent="0.2">
      <c r="A132" s="18" t="s">
        <v>302</v>
      </c>
      <c r="B132" s="94" t="s">
        <v>427</v>
      </c>
      <c r="C132" s="18" t="s">
        <v>396</v>
      </c>
      <c r="D132" s="83" t="s">
        <v>407</v>
      </c>
      <c r="E132" s="38">
        <f>'прилож 5'!E88</f>
        <v>52</v>
      </c>
      <c r="F132" s="38">
        <f>'прилож 5'!F88</f>
        <v>52</v>
      </c>
    </row>
    <row r="133" spans="1:6" ht="38.25" x14ac:dyDescent="0.2">
      <c r="A133" s="30" t="s">
        <v>302</v>
      </c>
      <c r="B133" s="94" t="s">
        <v>428</v>
      </c>
      <c r="C133" s="30"/>
      <c r="D133" s="150" t="s">
        <v>426</v>
      </c>
      <c r="E133" s="38">
        <f t="shared" ref="E133:F133" si="44">E134</f>
        <v>100</v>
      </c>
      <c r="F133" s="38">
        <f t="shared" si="44"/>
        <v>100</v>
      </c>
    </row>
    <row r="134" spans="1:6" ht="25.5" x14ac:dyDescent="0.2">
      <c r="A134" s="30" t="s">
        <v>302</v>
      </c>
      <c r="B134" s="94" t="s">
        <v>428</v>
      </c>
      <c r="C134" s="30" t="s">
        <v>396</v>
      </c>
      <c r="D134" s="83" t="s">
        <v>407</v>
      </c>
      <c r="E134" s="38">
        <f>'прилож 5'!E90</f>
        <v>100</v>
      </c>
      <c r="F134" s="38">
        <f>'прилож 5'!F90</f>
        <v>100</v>
      </c>
    </row>
    <row r="135" spans="1:6" ht="14.25" customHeight="1" x14ac:dyDescent="0.2">
      <c r="A135" s="30" t="s">
        <v>302</v>
      </c>
      <c r="B135" s="94" t="s">
        <v>429</v>
      </c>
      <c r="C135" s="30"/>
      <c r="D135" s="231" t="s">
        <v>478</v>
      </c>
      <c r="E135" s="38">
        <f t="shared" ref="E135:F135" si="45">E136</f>
        <v>1369.1</v>
      </c>
      <c r="F135" s="38">
        <f t="shared" si="45"/>
        <v>398</v>
      </c>
    </row>
    <row r="136" spans="1:6" ht="32.25" customHeight="1" x14ac:dyDescent="0.2">
      <c r="A136" s="30" t="s">
        <v>302</v>
      </c>
      <c r="B136" s="94" t="s">
        <v>429</v>
      </c>
      <c r="C136" s="30" t="s">
        <v>396</v>
      </c>
      <c r="D136" s="83" t="s">
        <v>407</v>
      </c>
      <c r="E136" s="38">
        <f>'прилож 5'!E92</f>
        <v>1369.1</v>
      </c>
      <c r="F136" s="38">
        <f>'прилож 5'!F92</f>
        <v>398</v>
      </c>
    </row>
    <row r="137" spans="1:6" ht="21.75" customHeight="1" x14ac:dyDescent="0.2">
      <c r="A137" s="40" t="s">
        <v>302</v>
      </c>
      <c r="B137" s="94" t="s">
        <v>430</v>
      </c>
      <c r="C137" s="30"/>
      <c r="D137" s="150" t="s">
        <v>477</v>
      </c>
      <c r="E137" s="38">
        <f t="shared" ref="E137:F137" si="46">E138</f>
        <v>993</v>
      </c>
      <c r="F137" s="38">
        <f t="shared" si="46"/>
        <v>993</v>
      </c>
    </row>
    <row r="138" spans="1:6" ht="26.25" customHeight="1" x14ac:dyDescent="0.2">
      <c r="A138" s="30" t="s">
        <v>302</v>
      </c>
      <c r="B138" s="94" t="s">
        <v>430</v>
      </c>
      <c r="C138" s="30" t="s">
        <v>396</v>
      </c>
      <c r="D138" s="83" t="s">
        <v>407</v>
      </c>
      <c r="E138" s="38">
        <f>'прилож 5'!E94</f>
        <v>993</v>
      </c>
      <c r="F138" s="38">
        <f>'прилож 5'!F94</f>
        <v>993</v>
      </c>
    </row>
    <row r="139" spans="1:6" ht="18" customHeight="1" x14ac:dyDescent="0.2">
      <c r="A139" s="40" t="s">
        <v>302</v>
      </c>
      <c r="B139" s="94" t="s">
        <v>432</v>
      </c>
      <c r="C139" s="30"/>
      <c r="D139" s="150" t="s">
        <v>431</v>
      </c>
      <c r="E139" s="38">
        <f t="shared" ref="E139:F139" si="47">E140</f>
        <v>182</v>
      </c>
      <c r="F139" s="38">
        <f t="shared" si="47"/>
        <v>182</v>
      </c>
    </row>
    <row r="140" spans="1:6" ht="26.25" customHeight="1" x14ac:dyDescent="0.2">
      <c r="A140" s="30" t="s">
        <v>302</v>
      </c>
      <c r="B140" s="94" t="s">
        <v>432</v>
      </c>
      <c r="C140" s="30" t="s">
        <v>396</v>
      </c>
      <c r="D140" s="83" t="s">
        <v>407</v>
      </c>
      <c r="E140" s="38">
        <f>'прилож 5'!E96</f>
        <v>182</v>
      </c>
      <c r="F140" s="38">
        <f>'прилож 5'!F96</f>
        <v>182</v>
      </c>
    </row>
    <row r="141" spans="1:6" ht="16.5" customHeight="1" x14ac:dyDescent="0.2">
      <c r="A141" s="40" t="s">
        <v>302</v>
      </c>
      <c r="B141" s="94" t="s">
        <v>433</v>
      </c>
      <c r="C141" s="30"/>
      <c r="D141" s="150" t="s">
        <v>476</v>
      </c>
      <c r="E141" s="38">
        <f t="shared" ref="E141:F141" si="48">E142</f>
        <v>2898</v>
      </c>
      <c r="F141" s="38">
        <f t="shared" si="48"/>
        <v>2188.1</v>
      </c>
    </row>
    <row r="142" spans="1:6" ht="26.25" customHeight="1" x14ac:dyDescent="0.2">
      <c r="A142" s="30" t="s">
        <v>302</v>
      </c>
      <c r="B142" s="94" t="s">
        <v>433</v>
      </c>
      <c r="C142" s="30" t="s">
        <v>396</v>
      </c>
      <c r="D142" s="83" t="s">
        <v>407</v>
      </c>
      <c r="E142" s="38">
        <f>'прилож 5'!E98</f>
        <v>2898</v>
      </c>
      <c r="F142" s="38">
        <f>'прилож 5'!F98</f>
        <v>2188.1</v>
      </c>
    </row>
    <row r="143" spans="1:6" ht="14.25" customHeight="1" x14ac:dyDescent="0.2">
      <c r="A143" s="30"/>
      <c r="B143" s="94"/>
      <c r="C143" s="30"/>
      <c r="D143" s="83"/>
      <c r="E143" s="38"/>
      <c r="F143" s="38"/>
    </row>
    <row r="144" spans="1:6" ht="25.5" customHeight="1" x14ac:dyDescent="0.25">
      <c r="A144" s="58" t="s">
        <v>352</v>
      </c>
      <c r="B144" s="94"/>
      <c r="C144" s="30"/>
      <c r="D144" s="196" t="s">
        <v>353</v>
      </c>
      <c r="E144" s="45">
        <f t="shared" ref="E144:F144" si="49">E145+E150</f>
        <v>1019</v>
      </c>
      <c r="F144" s="45">
        <f t="shared" si="49"/>
        <v>1019</v>
      </c>
    </row>
    <row r="145" spans="1:6" ht="17.25" customHeight="1" x14ac:dyDescent="0.2">
      <c r="A145" s="40" t="s">
        <v>351</v>
      </c>
      <c r="B145" s="177"/>
      <c r="C145" s="40"/>
      <c r="D145" s="195" t="s">
        <v>354</v>
      </c>
      <c r="E145" s="38">
        <f t="shared" ref="E145:F145" si="50">E148+E146</f>
        <v>950.5</v>
      </c>
      <c r="F145" s="38">
        <f t="shared" si="50"/>
        <v>950.5</v>
      </c>
    </row>
    <row r="146" spans="1:6" ht="25.5" customHeight="1" x14ac:dyDescent="0.2">
      <c r="A146" s="30" t="s">
        <v>351</v>
      </c>
      <c r="B146" s="94" t="s">
        <v>357</v>
      </c>
      <c r="C146" s="30"/>
      <c r="D146" s="185" t="s">
        <v>358</v>
      </c>
      <c r="E146" s="41">
        <f t="shared" ref="E146:F146" si="51">E147</f>
        <v>941</v>
      </c>
      <c r="F146" s="41">
        <f t="shared" si="51"/>
        <v>941</v>
      </c>
    </row>
    <row r="147" spans="1:6" ht="27" customHeight="1" x14ac:dyDescent="0.2">
      <c r="A147" s="30" t="s">
        <v>351</v>
      </c>
      <c r="B147" s="94" t="s">
        <v>357</v>
      </c>
      <c r="C147" s="30" t="s">
        <v>396</v>
      </c>
      <c r="D147" s="83" t="s">
        <v>407</v>
      </c>
      <c r="E147" s="38">
        <f>'прилож 5'!E100</f>
        <v>941</v>
      </c>
      <c r="F147" s="38">
        <f>'прилож 5'!F100</f>
        <v>941</v>
      </c>
    </row>
    <row r="148" spans="1:6" ht="25.5" customHeight="1" x14ac:dyDescent="0.2">
      <c r="A148" s="30" t="s">
        <v>351</v>
      </c>
      <c r="B148" s="94" t="s">
        <v>359</v>
      </c>
      <c r="C148" s="30"/>
      <c r="D148" s="185" t="s">
        <v>377</v>
      </c>
      <c r="E148" s="41">
        <f t="shared" ref="E148:F148" si="52">E149</f>
        <v>9.5</v>
      </c>
      <c r="F148" s="41">
        <f t="shared" si="52"/>
        <v>9.5</v>
      </c>
    </row>
    <row r="149" spans="1:6" ht="25.5" customHeight="1" x14ac:dyDescent="0.2">
      <c r="A149" s="30" t="s">
        <v>351</v>
      </c>
      <c r="B149" s="94" t="s">
        <v>359</v>
      </c>
      <c r="C149" s="30" t="s">
        <v>396</v>
      </c>
      <c r="D149" s="83" t="s">
        <v>407</v>
      </c>
      <c r="E149" s="38">
        <f>'прилож 5'!E102</f>
        <v>9.5</v>
      </c>
      <c r="F149" s="38">
        <f>'прилож 5'!F102</f>
        <v>9.5</v>
      </c>
    </row>
    <row r="150" spans="1:6" ht="16.5" customHeight="1" x14ac:dyDescent="0.2">
      <c r="A150" s="40" t="s">
        <v>374</v>
      </c>
      <c r="B150" s="94"/>
      <c r="C150" s="30"/>
      <c r="D150" s="204" t="s">
        <v>376</v>
      </c>
      <c r="E150" s="41">
        <f>E151</f>
        <v>68.5</v>
      </c>
      <c r="F150" s="41">
        <f>F151</f>
        <v>68.5</v>
      </c>
    </row>
    <row r="151" spans="1:6" ht="25.5" customHeight="1" x14ac:dyDescent="0.2">
      <c r="A151" s="85" t="s">
        <v>374</v>
      </c>
      <c r="B151" s="94" t="s">
        <v>435</v>
      </c>
      <c r="C151" s="30"/>
      <c r="D151" s="165" t="s">
        <v>375</v>
      </c>
      <c r="E151" s="38">
        <f t="shared" ref="E151:F151" si="53">E152</f>
        <v>68.5</v>
      </c>
      <c r="F151" s="38">
        <f t="shared" si="53"/>
        <v>68.5</v>
      </c>
    </row>
    <row r="152" spans="1:6" ht="25.5" customHeight="1" x14ac:dyDescent="0.2">
      <c r="A152" s="30" t="s">
        <v>374</v>
      </c>
      <c r="B152" s="94" t="s">
        <v>435</v>
      </c>
      <c r="C152" s="18" t="s">
        <v>396</v>
      </c>
      <c r="D152" s="83" t="s">
        <v>407</v>
      </c>
      <c r="E152" s="38">
        <f>'прилож 5'!E104</f>
        <v>68.5</v>
      </c>
      <c r="F152" s="38">
        <f>'прилож 5'!F104</f>
        <v>68.5</v>
      </c>
    </row>
    <row r="153" spans="1:6" ht="16.5" customHeight="1" x14ac:dyDescent="0.2">
      <c r="A153" s="18"/>
      <c r="B153" s="18"/>
      <c r="C153" s="18"/>
      <c r="D153" s="19"/>
      <c r="E153" s="104"/>
      <c r="F153" s="104"/>
    </row>
    <row r="154" spans="1:6" ht="21" customHeight="1" x14ac:dyDescent="0.25">
      <c r="A154" s="35" t="s">
        <v>23</v>
      </c>
      <c r="B154" s="35"/>
      <c r="C154" s="35"/>
      <c r="D154" s="78" t="s">
        <v>24</v>
      </c>
      <c r="E154" s="36">
        <f>E156+E166+E188+E200</f>
        <v>78258</v>
      </c>
      <c r="F154" s="36">
        <f>F156+F166+F188+F200</f>
        <v>73057</v>
      </c>
    </row>
    <row r="155" spans="1:6" ht="12.75" customHeight="1" x14ac:dyDescent="0.2">
      <c r="A155" s="51"/>
      <c r="B155" s="37"/>
      <c r="C155" s="37"/>
      <c r="D155" s="63"/>
      <c r="E155" s="104"/>
      <c r="F155" s="104"/>
    </row>
    <row r="156" spans="1:6" ht="18" customHeight="1" x14ac:dyDescent="0.2">
      <c r="A156" s="37" t="s">
        <v>5</v>
      </c>
      <c r="B156" s="53" t="s">
        <v>285</v>
      </c>
      <c r="C156" s="53"/>
      <c r="D156" s="63" t="s">
        <v>25</v>
      </c>
      <c r="E156" s="52">
        <f>E157+E159+E161+E163</f>
        <v>14650</v>
      </c>
      <c r="F156" s="52">
        <f>F157+F159+F161+F163</f>
        <v>13650</v>
      </c>
    </row>
    <row r="157" spans="1:6" ht="53.25" customHeight="1" x14ac:dyDescent="0.2">
      <c r="A157" s="53" t="s">
        <v>5</v>
      </c>
      <c r="B157" s="116" t="s">
        <v>111</v>
      </c>
      <c r="C157" s="53"/>
      <c r="D157" s="95" t="s">
        <v>464</v>
      </c>
      <c r="E157" s="17">
        <f t="shared" ref="E157:F157" si="54">E158</f>
        <v>5680</v>
      </c>
      <c r="F157" s="17">
        <f t="shared" si="54"/>
        <v>4680</v>
      </c>
    </row>
    <row r="158" spans="1:6" ht="29.25" customHeight="1" x14ac:dyDescent="0.2">
      <c r="A158" s="53" t="s">
        <v>5</v>
      </c>
      <c r="B158" s="116" t="s">
        <v>111</v>
      </c>
      <c r="C158" s="53" t="s">
        <v>400</v>
      </c>
      <c r="D158" s="20" t="s">
        <v>403</v>
      </c>
      <c r="E158" s="38">
        <f>'прилож 5'!E133</f>
        <v>5680</v>
      </c>
      <c r="F158" s="38">
        <f>'прилож 5'!F133</f>
        <v>4680</v>
      </c>
    </row>
    <row r="159" spans="1:6" ht="66" customHeight="1" x14ac:dyDescent="0.2">
      <c r="A159" s="54" t="s">
        <v>5</v>
      </c>
      <c r="B159" s="94" t="s">
        <v>147</v>
      </c>
      <c r="C159" s="53"/>
      <c r="D159" s="95" t="s">
        <v>114</v>
      </c>
      <c r="E159" s="38">
        <f t="shared" ref="E159:F159" si="55">E160</f>
        <v>8529</v>
      </c>
      <c r="F159" s="38">
        <f t="shared" si="55"/>
        <v>8529</v>
      </c>
    </row>
    <row r="160" spans="1:6" ht="30" customHeight="1" x14ac:dyDescent="0.2">
      <c r="A160" s="53" t="s">
        <v>5</v>
      </c>
      <c r="B160" s="94" t="s">
        <v>147</v>
      </c>
      <c r="C160" s="53" t="s">
        <v>400</v>
      </c>
      <c r="D160" s="20" t="s">
        <v>403</v>
      </c>
      <c r="E160" s="38">
        <f>'прилож 5'!E135</f>
        <v>8529</v>
      </c>
      <c r="F160" s="38">
        <f>'прилож 5'!F135</f>
        <v>8529</v>
      </c>
    </row>
    <row r="161" spans="1:6" ht="27" customHeight="1" x14ac:dyDescent="0.2">
      <c r="A161" s="54" t="s">
        <v>5</v>
      </c>
      <c r="B161" s="94" t="s">
        <v>116</v>
      </c>
      <c r="C161" s="53"/>
      <c r="D161" s="95" t="s">
        <v>115</v>
      </c>
      <c r="E161" s="38">
        <f t="shared" ref="E161:F161" si="56">E162</f>
        <v>194</v>
      </c>
      <c r="F161" s="38">
        <f t="shared" si="56"/>
        <v>194</v>
      </c>
    </row>
    <row r="162" spans="1:6" ht="25.5" customHeight="1" x14ac:dyDescent="0.2">
      <c r="A162" s="53" t="s">
        <v>5</v>
      </c>
      <c r="B162" s="94" t="s">
        <v>116</v>
      </c>
      <c r="C162" s="53" t="s">
        <v>400</v>
      </c>
      <c r="D162" s="20" t="s">
        <v>403</v>
      </c>
      <c r="E162" s="38">
        <f>'прилож 5'!E137</f>
        <v>194</v>
      </c>
      <c r="F162" s="38">
        <f>'прилож 5'!F137</f>
        <v>194</v>
      </c>
    </row>
    <row r="163" spans="1:6" ht="28.5" customHeight="1" x14ac:dyDescent="0.2">
      <c r="A163" s="53" t="s">
        <v>5</v>
      </c>
      <c r="B163" s="116" t="s">
        <v>378</v>
      </c>
      <c r="C163" s="53"/>
      <c r="D163" s="95" t="s">
        <v>379</v>
      </c>
      <c r="E163" s="38">
        <f t="shared" ref="E163:F163" si="57">E164</f>
        <v>247</v>
      </c>
      <c r="F163" s="38">
        <f t="shared" si="57"/>
        <v>247</v>
      </c>
    </row>
    <row r="164" spans="1:6" ht="24" customHeight="1" x14ac:dyDescent="0.2">
      <c r="A164" s="53" t="s">
        <v>5</v>
      </c>
      <c r="B164" s="116" t="s">
        <v>378</v>
      </c>
      <c r="C164" s="53" t="s">
        <v>400</v>
      </c>
      <c r="D164" s="20" t="s">
        <v>403</v>
      </c>
      <c r="E164" s="38">
        <f>'прилож 5'!E139</f>
        <v>247</v>
      </c>
      <c r="F164" s="38">
        <f>'прилож 5'!F139</f>
        <v>247</v>
      </c>
    </row>
    <row r="165" spans="1:6" ht="16.5" customHeight="1" x14ac:dyDescent="0.2">
      <c r="A165" s="53"/>
      <c r="B165" s="94"/>
      <c r="C165" s="53"/>
      <c r="D165" s="64"/>
      <c r="E165" s="38"/>
      <c r="F165" s="38"/>
    </row>
    <row r="166" spans="1:6" ht="18.75" customHeight="1" x14ac:dyDescent="0.2">
      <c r="A166" s="37" t="s">
        <v>10</v>
      </c>
      <c r="B166" s="30"/>
      <c r="C166" s="54"/>
      <c r="D166" s="63" t="s">
        <v>26</v>
      </c>
      <c r="E166" s="52">
        <f>E167+E169+E171+E173+E175+E177+E179+E181+E183+E185</f>
        <v>53468</v>
      </c>
      <c r="F166" s="52">
        <f>F167+F169+F171+F173+F175+F177+F179+F181+F183+F185</f>
        <v>50267</v>
      </c>
    </row>
    <row r="167" spans="1:6" ht="42.75" customHeight="1" x14ac:dyDescent="0.2">
      <c r="A167" s="21" t="s">
        <v>10</v>
      </c>
      <c r="B167" s="94" t="s">
        <v>117</v>
      </c>
      <c r="C167" s="21"/>
      <c r="D167" s="95" t="s">
        <v>465</v>
      </c>
      <c r="E167" s="29">
        <f t="shared" ref="E167:F167" si="58">E168</f>
        <v>11106</v>
      </c>
      <c r="F167" s="29">
        <f t="shared" si="58"/>
        <v>10742</v>
      </c>
    </row>
    <row r="168" spans="1:6" ht="27" customHeight="1" x14ac:dyDescent="0.2">
      <c r="A168" s="54" t="s">
        <v>10</v>
      </c>
      <c r="B168" s="94" t="s">
        <v>117</v>
      </c>
      <c r="C168" s="53" t="s">
        <v>400</v>
      </c>
      <c r="D168" s="20" t="s">
        <v>403</v>
      </c>
      <c r="E168" s="38">
        <f>'прилож 5'!E141</f>
        <v>11106</v>
      </c>
      <c r="F168" s="38">
        <f>'прилож 5'!F141</f>
        <v>10742</v>
      </c>
    </row>
    <row r="169" spans="1:6" ht="20.25" customHeight="1" x14ac:dyDescent="0.2">
      <c r="A169" s="54" t="s">
        <v>10</v>
      </c>
      <c r="B169" s="94" t="s">
        <v>327</v>
      </c>
      <c r="C169" s="53"/>
      <c r="D169" s="150" t="s">
        <v>328</v>
      </c>
      <c r="E169" s="38">
        <f t="shared" ref="E169:F169" si="59">E170</f>
        <v>247</v>
      </c>
      <c r="F169" s="38">
        <f t="shared" si="59"/>
        <v>247</v>
      </c>
    </row>
    <row r="170" spans="1:6" ht="27" customHeight="1" x14ac:dyDescent="0.2">
      <c r="A170" s="54" t="s">
        <v>10</v>
      </c>
      <c r="B170" s="94" t="s">
        <v>327</v>
      </c>
      <c r="C170" s="53" t="s">
        <v>400</v>
      </c>
      <c r="D170" s="20" t="s">
        <v>403</v>
      </c>
      <c r="E170" s="38">
        <f>'прилож 5'!E143</f>
        <v>247</v>
      </c>
      <c r="F170" s="38">
        <f>'прилож 5'!F143</f>
        <v>247</v>
      </c>
    </row>
    <row r="171" spans="1:6" ht="50.25" customHeight="1" x14ac:dyDescent="0.2">
      <c r="A171" s="54" t="s">
        <v>10</v>
      </c>
      <c r="B171" s="94" t="s">
        <v>119</v>
      </c>
      <c r="C171" s="54"/>
      <c r="D171" s="95" t="s">
        <v>118</v>
      </c>
      <c r="E171" s="70">
        <f>E172</f>
        <v>34106</v>
      </c>
      <c r="F171" s="70">
        <f>F172</f>
        <v>34106</v>
      </c>
    </row>
    <row r="172" spans="1:6" ht="26.25" customHeight="1" x14ac:dyDescent="0.2">
      <c r="A172" s="54" t="s">
        <v>10</v>
      </c>
      <c r="B172" s="94" t="s">
        <v>119</v>
      </c>
      <c r="C172" s="53" t="s">
        <v>400</v>
      </c>
      <c r="D172" s="20" t="s">
        <v>403</v>
      </c>
      <c r="E172" s="38">
        <f>'прилож 5'!E145</f>
        <v>34106</v>
      </c>
      <c r="F172" s="38">
        <f>'прилож 5'!F145</f>
        <v>34106</v>
      </c>
    </row>
    <row r="173" spans="1:6" ht="27.75" customHeight="1" x14ac:dyDescent="0.2">
      <c r="A173" s="167" t="s">
        <v>10</v>
      </c>
      <c r="B173" s="94" t="s">
        <v>121</v>
      </c>
      <c r="C173" s="167"/>
      <c r="D173" s="95" t="s">
        <v>120</v>
      </c>
      <c r="E173" s="70">
        <f t="shared" ref="E173:F173" si="60">E174</f>
        <v>369</v>
      </c>
      <c r="F173" s="70">
        <f t="shared" si="60"/>
        <v>369</v>
      </c>
    </row>
    <row r="174" spans="1:6" ht="24.75" customHeight="1" x14ac:dyDescent="0.2">
      <c r="A174" s="167" t="s">
        <v>10</v>
      </c>
      <c r="B174" s="94" t="s">
        <v>121</v>
      </c>
      <c r="C174" s="86" t="s">
        <v>400</v>
      </c>
      <c r="D174" s="20" t="s">
        <v>403</v>
      </c>
      <c r="E174" s="38">
        <f>'прилож 5'!E147</f>
        <v>369</v>
      </c>
      <c r="F174" s="38">
        <f>'прилож 5'!F147</f>
        <v>369</v>
      </c>
    </row>
    <row r="175" spans="1:6" ht="41.25" customHeight="1" x14ac:dyDescent="0.2">
      <c r="A175" s="167" t="s">
        <v>10</v>
      </c>
      <c r="B175" s="94" t="s">
        <v>333</v>
      </c>
      <c r="C175" s="167"/>
      <c r="D175" s="95" t="s">
        <v>317</v>
      </c>
      <c r="E175" s="38">
        <f t="shared" ref="E175:F175" si="61">E176</f>
        <v>3125</v>
      </c>
      <c r="F175" s="38">
        <f t="shared" si="61"/>
        <v>3125</v>
      </c>
    </row>
    <row r="176" spans="1:6" ht="16.5" customHeight="1" x14ac:dyDescent="0.2">
      <c r="A176" s="167" t="s">
        <v>10</v>
      </c>
      <c r="B176" s="94" t="s">
        <v>333</v>
      </c>
      <c r="C176" s="53" t="s">
        <v>400</v>
      </c>
      <c r="D176" s="118" t="s">
        <v>403</v>
      </c>
      <c r="E176" s="38">
        <f>'прилож 5'!E149</f>
        <v>3125</v>
      </c>
      <c r="F176" s="38">
        <f>'прилож 5'!F149</f>
        <v>3125</v>
      </c>
    </row>
    <row r="177" spans="1:6" ht="21.75" customHeight="1" x14ac:dyDescent="0.2">
      <c r="A177" s="21" t="s">
        <v>10</v>
      </c>
      <c r="B177" s="94" t="s">
        <v>125</v>
      </c>
      <c r="C177" s="21"/>
      <c r="D177" s="95" t="s">
        <v>124</v>
      </c>
      <c r="E177" s="70">
        <f t="shared" ref="E177:F177" si="62">E178</f>
        <v>914</v>
      </c>
      <c r="F177" s="70">
        <f t="shared" si="62"/>
        <v>914</v>
      </c>
    </row>
    <row r="178" spans="1:6" ht="29.25" customHeight="1" x14ac:dyDescent="0.2">
      <c r="A178" s="54" t="s">
        <v>10</v>
      </c>
      <c r="B178" s="94" t="s">
        <v>125</v>
      </c>
      <c r="C178" s="53" t="s">
        <v>400</v>
      </c>
      <c r="D178" s="20" t="s">
        <v>403</v>
      </c>
      <c r="E178" s="38">
        <f>'прилож 5'!E151</f>
        <v>914</v>
      </c>
      <c r="F178" s="38">
        <f>'прилож 5'!F151</f>
        <v>914</v>
      </c>
    </row>
    <row r="179" spans="1:6" ht="28.5" customHeight="1" x14ac:dyDescent="0.2">
      <c r="A179" s="54" t="s">
        <v>10</v>
      </c>
      <c r="B179" s="94" t="s">
        <v>126</v>
      </c>
      <c r="C179" s="53"/>
      <c r="D179" s="95" t="s">
        <v>115</v>
      </c>
      <c r="E179" s="38">
        <f t="shared" ref="E179:F179" si="63">E180</f>
        <v>564</v>
      </c>
      <c r="F179" s="38">
        <f t="shared" si="63"/>
        <v>564</v>
      </c>
    </row>
    <row r="180" spans="1:6" ht="24" customHeight="1" x14ac:dyDescent="0.2">
      <c r="A180" s="53" t="s">
        <v>10</v>
      </c>
      <c r="B180" s="94" t="s">
        <v>126</v>
      </c>
      <c r="C180" s="53" t="s">
        <v>400</v>
      </c>
      <c r="D180" s="20" t="s">
        <v>403</v>
      </c>
      <c r="E180" s="38">
        <f>'прилож 5'!E153</f>
        <v>564</v>
      </c>
      <c r="F180" s="38">
        <f>'прилож 5'!F153</f>
        <v>564</v>
      </c>
    </row>
    <row r="181" spans="1:6" ht="28.5" customHeight="1" x14ac:dyDescent="0.2">
      <c r="A181" s="167" t="s">
        <v>10</v>
      </c>
      <c r="B181" s="94" t="s">
        <v>307</v>
      </c>
      <c r="C181" s="167"/>
      <c r="D181" s="95" t="s">
        <v>306</v>
      </c>
      <c r="E181" s="38">
        <f t="shared" ref="E181:F181" si="64">E182</f>
        <v>200</v>
      </c>
      <c r="F181" s="38">
        <f t="shared" si="64"/>
        <v>200</v>
      </c>
    </row>
    <row r="182" spans="1:6" ht="29.25" customHeight="1" x14ac:dyDescent="0.2">
      <c r="A182" s="167" t="s">
        <v>10</v>
      </c>
      <c r="B182" s="94" t="s">
        <v>307</v>
      </c>
      <c r="C182" s="53" t="s">
        <v>400</v>
      </c>
      <c r="D182" s="20" t="s">
        <v>403</v>
      </c>
      <c r="E182" s="38">
        <f>'прилож 5'!E155</f>
        <v>200</v>
      </c>
      <c r="F182" s="38">
        <f>'прилож 5'!F155</f>
        <v>200</v>
      </c>
    </row>
    <row r="183" spans="1:6" ht="38.25" customHeight="1" x14ac:dyDescent="0.2">
      <c r="A183" s="54" t="s">
        <v>10</v>
      </c>
      <c r="B183" s="94" t="s">
        <v>320</v>
      </c>
      <c r="C183" s="53"/>
      <c r="D183" s="169" t="s">
        <v>321</v>
      </c>
      <c r="E183" s="38">
        <f t="shared" ref="E183:F183" si="65">E184</f>
        <v>2357</v>
      </c>
      <c r="F183" s="38">
        <f t="shared" si="65"/>
        <v>0</v>
      </c>
    </row>
    <row r="184" spans="1:6" ht="25.5" customHeight="1" x14ac:dyDescent="0.2">
      <c r="A184" s="54" t="s">
        <v>10</v>
      </c>
      <c r="B184" s="94" t="s">
        <v>320</v>
      </c>
      <c r="C184" s="53" t="s">
        <v>400</v>
      </c>
      <c r="D184" s="118" t="s">
        <v>403</v>
      </c>
      <c r="E184" s="38">
        <f>'прилож 5'!E157</f>
        <v>2357</v>
      </c>
      <c r="F184" s="38">
        <f>'прилож 5'!F157</f>
        <v>0</v>
      </c>
    </row>
    <row r="185" spans="1:6" ht="27" customHeight="1" x14ac:dyDescent="0.2">
      <c r="A185" s="54" t="s">
        <v>10</v>
      </c>
      <c r="B185" s="94" t="s">
        <v>382</v>
      </c>
      <c r="C185" s="53"/>
      <c r="D185" s="168" t="s">
        <v>383</v>
      </c>
      <c r="E185" s="38">
        <f t="shared" ref="E185:F185" si="66">E186</f>
        <v>480</v>
      </c>
      <c r="F185" s="38">
        <f t="shared" si="66"/>
        <v>0</v>
      </c>
    </row>
    <row r="186" spans="1:6" ht="24.75" customHeight="1" x14ac:dyDescent="0.2">
      <c r="A186" s="54" t="s">
        <v>10</v>
      </c>
      <c r="B186" s="94" t="s">
        <v>382</v>
      </c>
      <c r="C186" s="53" t="s">
        <v>400</v>
      </c>
      <c r="D186" s="20" t="s">
        <v>403</v>
      </c>
      <c r="E186" s="38">
        <f>'прилож 5'!E159</f>
        <v>480</v>
      </c>
      <c r="F186" s="38">
        <f>'прилож 5'!F159</f>
        <v>0</v>
      </c>
    </row>
    <row r="187" spans="1:6" ht="14.25" customHeight="1" x14ac:dyDescent="0.2">
      <c r="A187" s="54"/>
      <c r="B187" s="94"/>
      <c r="C187" s="53"/>
      <c r="D187" s="64"/>
      <c r="E187" s="38"/>
      <c r="F187" s="38"/>
    </row>
    <row r="188" spans="1:6" ht="15.75" customHeight="1" x14ac:dyDescent="0.2">
      <c r="A188" s="80" t="s">
        <v>286</v>
      </c>
      <c r="B188" s="94"/>
      <c r="C188" s="53"/>
      <c r="D188" s="93" t="s">
        <v>287</v>
      </c>
      <c r="E188" s="41">
        <f>E189+E191+E193+E195+E197</f>
        <v>9275</v>
      </c>
      <c r="F188" s="41">
        <f>F189+F191+F193+F195+F197</f>
        <v>8275</v>
      </c>
    </row>
    <row r="189" spans="1:6" ht="53.25" customHeight="1" x14ac:dyDescent="0.2">
      <c r="A189" s="54" t="s">
        <v>286</v>
      </c>
      <c r="B189" s="94" t="s">
        <v>141</v>
      </c>
      <c r="C189" s="54"/>
      <c r="D189" s="95" t="s">
        <v>491</v>
      </c>
      <c r="E189" s="38">
        <f t="shared" ref="E189:F189" si="67">E190</f>
        <v>6580</v>
      </c>
      <c r="F189" s="38">
        <f t="shared" si="67"/>
        <v>5580</v>
      </c>
    </row>
    <row r="190" spans="1:6" ht="29.25" customHeight="1" x14ac:dyDescent="0.2">
      <c r="A190" s="54" t="s">
        <v>286</v>
      </c>
      <c r="B190" s="94" t="s">
        <v>141</v>
      </c>
      <c r="C190" s="54" t="s">
        <v>400</v>
      </c>
      <c r="D190" s="20" t="s">
        <v>403</v>
      </c>
      <c r="E190" s="38">
        <f>'прилож 5'!E161</f>
        <v>6580</v>
      </c>
      <c r="F190" s="38">
        <f>'прилож 5'!F161</f>
        <v>5580</v>
      </c>
    </row>
    <row r="191" spans="1:6" ht="25.5" x14ac:dyDescent="0.2">
      <c r="A191" s="54" t="s">
        <v>286</v>
      </c>
      <c r="B191" s="94" t="s">
        <v>143</v>
      </c>
      <c r="C191" s="54"/>
      <c r="D191" s="95" t="s">
        <v>115</v>
      </c>
      <c r="E191" s="38">
        <f t="shared" ref="E191:F191" si="68">E192</f>
        <v>48.7</v>
      </c>
      <c r="F191" s="38">
        <f t="shared" si="68"/>
        <v>48.7</v>
      </c>
    </row>
    <row r="192" spans="1:6" ht="27.75" customHeight="1" x14ac:dyDescent="0.2">
      <c r="A192" s="54" t="s">
        <v>286</v>
      </c>
      <c r="B192" s="94" t="s">
        <v>143</v>
      </c>
      <c r="C192" s="53" t="s">
        <v>400</v>
      </c>
      <c r="D192" s="20" t="s">
        <v>403</v>
      </c>
      <c r="E192" s="38">
        <f>'прилож 5'!E163</f>
        <v>48.7</v>
      </c>
      <c r="F192" s="38">
        <f>'прилож 5'!F163</f>
        <v>48.7</v>
      </c>
    </row>
    <row r="193" spans="1:6" ht="39" customHeight="1" x14ac:dyDescent="0.2">
      <c r="A193" s="54" t="s">
        <v>286</v>
      </c>
      <c r="B193" s="153" t="s">
        <v>119</v>
      </c>
      <c r="C193" s="54"/>
      <c r="D193" s="95" t="s">
        <v>122</v>
      </c>
      <c r="E193" s="70">
        <f t="shared" ref="E193:F193" si="69">E194</f>
        <v>825</v>
      </c>
      <c r="F193" s="70">
        <f t="shared" si="69"/>
        <v>825</v>
      </c>
    </row>
    <row r="194" spans="1:6" ht="28.5" customHeight="1" x14ac:dyDescent="0.2">
      <c r="A194" s="54" t="s">
        <v>286</v>
      </c>
      <c r="B194" s="153" t="s">
        <v>119</v>
      </c>
      <c r="C194" s="53" t="s">
        <v>400</v>
      </c>
      <c r="D194" s="20" t="s">
        <v>403</v>
      </c>
      <c r="E194" s="38">
        <f>'прилож 5'!E165</f>
        <v>825</v>
      </c>
      <c r="F194" s="38">
        <f>'прилож 5'!F165</f>
        <v>825</v>
      </c>
    </row>
    <row r="195" spans="1:6" ht="49.5" customHeight="1" x14ac:dyDescent="0.2">
      <c r="A195" s="30" t="s">
        <v>286</v>
      </c>
      <c r="B195" s="94" t="s">
        <v>123</v>
      </c>
      <c r="C195" s="21"/>
      <c r="D195" s="95" t="s">
        <v>466</v>
      </c>
      <c r="E195" s="29">
        <f t="shared" ref="E195:F195" si="70">E196</f>
        <v>1805</v>
      </c>
      <c r="F195" s="29">
        <f t="shared" si="70"/>
        <v>1805</v>
      </c>
    </row>
    <row r="196" spans="1:6" ht="27" customHeight="1" x14ac:dyDescent="0.2">
      <c r="A196" s="30" t="s">
        <v>286</v>
      </c>
      <c r="B196" s="94" t="s">
        <v>123</v>
      </c>
      <c r="C196" s="85" t="s">
        <v>400</v>
      </c>
      <c r="D196" s="20" t="s">
        <v>403</v>
      </c>
      <c r="E196" s="29">
        <f>'прилож 5'!E167</f>
        <v>1805</v>
      </c>
      <c r="F196" s="29">
        <f>'прилож 5'!F167</f>
        <v>1805</v>
      </c>
    </row>
    <row r="197" spans="1:6" ht="28.5" customHeight="1" x14ac:dyDescent="0.2">
      <c r="A197" s="54" t="s">
        <v>286</v>
      </c>
      <c r="B197" s="94" t="s">
        <v>140</v>
      </c>
      <c r="C197" s="53"/>
      <c r="D197" s="95" t="s">
        <v>115</v>
      </c>
      <c r="E197" s="29">
        <f t="shared" ref="E197:F197" si="71">E198</f>
        <v>16.3</v>
      </c>
      <c r="F197" s="29">
        <f t="shared" si="71"/>
        <v>16.3</v>
      </c>
    </row>
    <row r="198" spans="1:6" ht="27.75" customHeight="1" x14ac:dyDescent="0.2">
      <c r="A198" s="53" t="s">
        <v>286</v>
      </c>
      <c r="B198" s="94" t="s">
        <v>140</v>
      </c>
      <c r="C198" s="53" t="s">
        <v>400</v>
      </c>
      <c r="D198" s="20" t="s">
        <v>403</v>
      </c>
      <c r="E198" s="29">
        <f>'прилож 5'!E169</f>
        <v>16.3</v>
      </c>
      <c r="F198" s="29">
        <f>'прилож 5'!F169</f>
        <v>16.3</v>
      </c>
    </row>
    <row r="199" spans="1:6" ht="15" customHeight="1" x14ac:dyDescent="0.2">
      <c r="A199" s="27"/>
      <c r="B199" s="54"/>
      <c r="C199" s="54"/>
      <c r="D199" s="28"/>
      <c r="E199" s="38"/>
      <c r="F199" s="38"/>
    </row>
    <row r="200" spans="1:6" ht="19.5" customHeight="1" x14ac:dyDescent="0.2">
      <c r="A200" s="80" t="s">
        <v>67</v>
      </c>
      <c r="B200" s="80"/>
      <c r="C200" s="80"/>
      <c r="D200" s="91" t="s">
        <v>68</v>
      </c>
      <c r="E200" s="71">
        <f>E201+E204+E206</f>
        <v>865</v>
      </c>
      <c r="F200" s="71">
        <f>F201+F204+F206</f>
        <v>865</v>
      </c>
    </row>
    <row r="201" spans="1:6" ht="18" customHeight="1" x14ac:dyDescent="0.2">
      <c r="A201" s="18" t="s">
        <v>67</v>
      </c>
      <c r="B201" s="116" t="s">
        <v>99</v>
      </c>
      <c r="C201" s="15"/>
      <c r="D201" s="99" t="s">
        <v>98</v>
      </c>
      <c r="E201" s="41">
        <f t="shared" ref="E201:F201" si="72">E202+E203</f>
        <v>388</v>
      </c>
      <c r="F201" s="41">
        <f t="shared" si="72"/>
        <v>388</v>
      </c>
    </row>
    <row r="202" spans="1:6" ht="39" customHeight="1" x14ac:dyDescent="0.2">
      <c r="A202" s="18" t="s">
        <v>67</v>
      </c>
      <c r="B202" s="116" t="s">
        <v>99</v>
      </c>
      <c r="C202" s="15" t="s">
        <v>395</v>
      </c>
      <c r="D202" s="83" t="s">
        <v>406</v>
      </c>
      <c r="E202" s="38">
        <f>'прилож 5'!E107</f>
        <v>312</v>
      </c>
      <c r="F202" s="38">
        <f>'прилож 5'!F107</f>
        <v>312</v>
      </c>
    </row>
    <row r="203" spans="1:6" ht="25.5" x14ac:dyDescent="0.2">
      <c r="A203" s="18" t="s">
        <v>67</v>
      </c>
      <c r="B203" s="116" t="s">
        <v>99</v>
      </c>
      <c r="C203" s="15" t="s">
        <v>396</v>
      </c>
      <c r="D203" s="83" t="s">
        <v>71</v>
      </c>
      <c r="E203" s="38">
        <f>'прилож 5'!E108</f>
        <v>76</v>
      </c>
      <c r="F203" s="38">
        <f>'прилож 5'!F108</f>
        <v>76</v>
      </c>
    </row>
    <row r="204" spans="1:6" ht="38.25" customHeight="1" x14ac:dyDescent="0.2">
      <c r="A204" s="86" t="s">
        <v>67</v>
      </c>
      <c r="B204" s="94" t="s">
        <v>341</v>
      </c>
      <c r="C204" s="53"/>
      <c r="D204" s="156" t="s">
        <v>342</v>
      </c>
      <c r="E204" s="41">
        <f t="shared" ref="E204:F204" si="73">E205</f>
        <v>447</v>
      </c>
      <c r="F204" s="41">
        <f t="shared" si="73"/>
        <v>447</v>
      </c>
    </row>
    <row r="205" spans="1:6" ht="26.25" customHeight="1" x14ac:dyDescent="0.2">
      <c r="A205" s="54" t="s">
        <v>67</v>
      </c>
      <c r="B205" s="94" t="s">
        <v>341</v>
      </c>
      <c r="C205" s="53" t="s">
        <v>400</v>
      </c>
      <c r="D205" s="20" t="s">
        <v>403</v>
      </c>
      <c r="E205" s="38">
        <f>'прилож 5'!E171</f>
        <v>447</v>
      </c>
      <c r="F205" s="38">
        <f>'прилож 5'!F171</f>
        <v>447</v>
      </c>
    </row>
    <row r="206" spans="1:6" ht="19.5" customHeight="1" x14ac:dyDescent="0.2">
      <c r="A206" s="54" t="s">
        <v>67</v>
      </c>
      <c r="B206" s="94" t="s">
        <v>364</v>
      </c>
      <c r="C206" s="53"/>
      <c r="D206" s="225" t="s">
        <v>365</v>
      </c>
      <c r="E206" s="41">
        <f t="shared" ref="E206:F206" si="74">E207</f>
        <v>30</v>
      </c>
      <c r="F206" s="41">
        <f t="shared" si="74"/>
        <v>30</v>
      </c>
    </row>
    <row r="207" spans="1:6" ht="23.25" customHeight="1" x14ac:dyDescent="0.2">
      <c r="A207" s="86" t="s">
        <v>67</v>
      </c>
      <c r="B207" s="94" t="s">
        <v>364</v>
      </c>
      <c r="C207" s="85" t="s">
        <v>400</v>
      </c>
      <c r="D207" s="20" t="s">
        <v>403</v>
      </c>
      <c r="E207" s="38">
        <f>'прилож 5'!E173</f>
        <v>30</v>
      </c>
      <c r="F207" s="38">
        <f>'прилож 5'!F173</f>
        <v>30</v>
      </c>
    </row>
    <row r="208" spans="1:6" ht="13.5" customHeight="1" x14ac:dyDescent="0.2">
      <c r="A208" s="27"/>
      <c r="B208" s="54"/>
      <c r="C208" s="54"/>
      <c r="D208" s="26"/>
      <c r="E208" s="38"/>
      <c r="F208" s="38"/>
    </row>
    <row r="209" spans="1:6" ht="20.25" customHeight="1" x14ac:dyDescent="0.25">
      <c r="A209" s="43" t="s">
        <v>27</v>
      </c>
      <c r="B209" s="43"/>
      <c r="C209" s="43"/>
      <c r="D209" s="77" t="s">
        <v>62</v>
      </c>
      <c r="E209" s="36">
        <f t="shared" ref="E209" si="75">E211</f>
        <v>12981</v>
      </c>
      <c r="F209" s="36">
        <f t="shared" ref="F209" si="76">F211</f>
        <v>10981</v>
      </c>
    </row>
    <row r="210" spans="1:6" ht="15.75" customHeight="1" x14ac:dyDescent="0.25">
      <c r="A210" s="43"/>
      <c r="B210" s="43"/>
      <c r="C210" s="43"/>
      <c r="D210" s="77"/>
      <c r="E210" s="36"/>
      <c r="F210" s="36"/>
    </row>
    <row r="211" spans="1:6" ht="14.25" customHeight="1" x14ac:dyDescent="0.2">
      <c r="A211" s="34" t="s">
        <v>9</v>
      </c>
      <c r="B211" s="30"/>
      <c r="C211" s="30"/>
      <c r="D211" s="62" t="s">
        <v>28</v>
      </c>
      <c r="E211" s="52">
        <f>E212+E214+E216+E218+E220</f>
        <v>12981</v>
      </c>
      <c r="F211" s="52">
        <f>F212+F214+F216+F218+F220</f>
        <v>10981</v>
      </c>
    </row>
    <row r="212" spans="1:6" ht="39" customHeight="1" x14ac:dyDescent="0.2">
      <c r="A212" s="23" t="s">
        <v>9</v>
      </c>
      <c r="B212" s="153" t="s">
        <v>128</v>
      </c>
      <c r="C212" s="23"/>
      <c r="D212" s="95" t="s">
        <v>127</v>
      </c>
      <c r="E212" s="72">
        <f t="shared" ref="E212:F212" si="77">E213</f>
        <v>9294</v>
      </c>
      <c r="F212" s="72">
        <f t="shared" si="77"/>
        <v>7294</v>
      </c>
    </row>
    <row r="213" spans="1:6" ht="25.5" x14ac:dyDescent="0.2">
      <c r="A213" s="23" t="s">
        <v>9</v>
      </c>
      <c r="B213" s="153" t="s">
        <v>128</v>
      </c>
      <c r="C213" s="53" t="s">
        <v>400</v>
      </c>
      <c r="D213" s="20" t="s">
        <v>403</v>
      </c>
      <c r="E213" s="29">
        <f>'прилож 5'!E175</f>
        <v>9294</v>
      </c>
      <c r="F213" s="29">
        <f>'прилож 5'!F175</f>
        <v>7294</v>
      </c>
    </row>
    <row r="214" spans="1:6" ht="38.25" x14ac:dyDescent="0.2">
      <c r="A214" s="23" t="s">
        <v>9</v>
      </c>
      <c r="B214" s="208" t="s">
        <v>401</v>
      </c>
      <c r="C214" s="53"/>
      <c r="D214" s="209" t="s">
        <v>204</v>
      </c>
      <c r="E214" s="29">
        <f t="shared" ref="E214:F214" si="78">E215</f>
        <v>212</v>
      </c>
      <c r="F214" s="29">
        <f t="shared" si="78"/>
        <v>212</v>
      </c>
    </row>
    <row r="215" spans="1:6" ht="25.5" x14ac:dyDescent="0.2">
      <c r="A215" s="23" t="s">
        <v>9</v>
      </c>
      <c r="B215" s="208" t="s">
        <v>401</v>
      </c>
      <c r="C215" s="86" t="s">
        <v>400</v>
      </c>
      <c r="D215" s="20" t="s">
        <v>403</v>
      </c>
      <c r="E215" s="29">
        <f>'прилож 5'!E177</f>
        <v>212</v>
      </c>
      <c r="F215" s="29">
        <f>'прилож 5'!F177</f>
        <v>212</v>
      </c>
    </row>
    <row r="216" spans="1:6" ht="23.25" customHeight="1" x14ac:dyDescent="0.2">
      <c r="A216" s="23" t="s">
        <v>9</v>
      </c>
      <c r="B216" s="94" t="s">
        <v>130</v>
      </c>
      <c r="C216" s="23"/>
      <c r="D216" s="95" t="s">
        <v>129</v>
      </c>
      <c r="E216" s="41">
        <f t="shared" ref="E216:F216" si="79">E217</f>
        <v>3135</v>
      </c>
      <c r="F216" s="41">
        <f t="shared" si="79"/>
        <v>3135</v>
      </c>
    </row>
    <row r="217" spans="1:6" ht="26.25" customHeight="1" x14ac:dyDescent="0.2">
      <c r="A217" s="23" t="s">
        <v>9</v>
      </c>
      <c r="B217" s="94" t="s">
        <v>130</v>
      </c>
      <c r="C217" s="53" t="s">
        <v>400</v>
      </c>
      <c r="D217" s="20" t="s">
        <v>403</v>
      </c>
      <c r="E217" s="29">
        <f>'прилож 5'!E179</f>
        <v>3135</v>
      </c>
      <c r="F217" s="29">
        <f>'прилож 5'!F179</f>
        <v>3135</v>
      </c>
    </row>
    <row r="218" spans="1:6" ht="39" customHeight="1" x14ac:dyDescent="0.2">
      <c r="A218" s="23" t="s">
        <v>9</v>
      </c>
      <c r="B218" s="94" t="s">
        <v>402</v>
      </c>
      <c r="C218" s="53"/>
      <c r="D218" s="209" t="s">
        <v>200</v>
      </c>
      <c r="E218" s="29">
        <f t="shared" ref="E218:F218" si="80">E219</f>
        <v>320</v>
      </c>
      <c r="F218" s="29">
        <f t="shared" si="80"/>
        <v>320</v>
      </c>
    </row>
    <row r="219" spans="1:6" ht="26.25" customHeight="1" x14ac:dyDescent="0.2">
      <c r="A219" s="23" t="s">
        <v>9</v>
      </c>
      <c r="B219" s="94" t="s">
        <v>402</v>
      </c>
      <c r="C219" s="53" t="s">
        <v>400</v>
      </c>
      <c r="D219" s="20" t="s">
        <v>403</v>
      </c>
      <c r="E219" s="29">
        <f>'прилож 5'!E181</f>
        <v>320</v>
      </c>
      <c r="F219" s="29">
        <f>'прилож 5'!F181</f>
        <v>320</v>
      </c>
    </row>
    <row r="220" spans="1:6" ht="36.75" customHeight="1" x14ac:dyDescent="0.2">
      <c r="A220" s="23" t="s">
        <v>9</v>
      </c>
      <c r="B220" s="94" t="s">
        <v>346</v>
      </c>
      <c r="C220" s="18"/>
      <c r="D220" s="165" t="s">
        <v>344</v>
      </c>
      <c r="E220" s="41">
        <f t="shared" ref="E220:F220" si="81">E221</f>
        <v>20</v>
      </c>
      <c r="F220" s="41">
        <f t="shared" si="81"/>
        <v>20</v>
      </c>
    </row>
    <row r="221" spans="1:6" ht="27" customHeight="1" x14ac:dyDescent="0.2">
      <c r="A221" s="23" t="s">
        <v>9</v>
      </c>
      <c r="B221" s="94" t="s">
        <v>346</v>
      </c>
      <c r="C221" s="53" t="s">
        <v>400</v>
      </c>
      <c r="D221" s="20" t="s">
        <v>403</v>
      </c>
      <c r="E221" s="29">
        <f>'прилож 5'!E183</f>
        <v>20</v>
      </c>
      <c r="F221" s="29">
        <f>'прилож 5'!F183</f>
        <v>20</v>
      </c>
    </row>
    <row r="222" spans="1:6" x14ac:dyDescent="0.2">
      <c r="A222" s="27"/>
      <c r="B222" s="54"/>
      <c r="C222" s="54"/>
      <c r="D222" s="55"/>
      <c r="E222" s="29"/>
      <c r="F222" s="29"/>
    </row>
    <row r="223" spans="1:6" ht="16.5" customHeight="1" x14ac:dyDescent="0.25">
      <c r="A223" s="43" t="s">
        <v>29</v>
      </c>
      <c r="B223" s="178"/>
      <c r="C223" s="178"/>
      <c r="D223" s="77" t="s">
        <v>30</v>
      </c>
      <c r="E223" s="45">
        <f>E225+E231</f>
        <v>2440.1999999999998</v>
      </c>
      <c r="F223" s="45">
        <f>F225+F231</f>
        <v>2440.1999999999998</v>
      </c>
    </row>
    <row r="224" spans="1:6" ht="16.5" customHeight="1" x14ac:dyDescent="0.25">
      <c r="A224" s="43"/>
      <c r="B224" s="178"/>
      <c r="C224" s="178"/>
      <c r="D224" s="77"/>
      <c r="E224" s="45"/>
      <c r="F224" s="45"/>
    </row>
    <row r="225" spans="1:6" ht="15.75" customHeight="1" x14ac:dyDescent="0.2">
      <c r="A225" s="34" t="s">
        <v>11</v>
      </c>
      <c r="B225" s="30"/>
      <c r="C225" s="30"/>
      <c r="D225" s="62" t="s">
        <v>31</v>
      </c>
      <c r="E225" s="52">
        <f t="shared" ref="E225" si="82">E226+E228</f>
        <v>1452.2</v>
      </c>
      <c r="F225" s="52">
        <f t="shared" ref="F225" si="83">F226+F228</f>
        <v>1452.2</v>
      </c>
    </row>
    <row r="226" spans="1:6" ht="17.25" customHeight="1" x14ac:dyDescent="0.2">
      <c r="A226" s="18" t="s">
        <v>11</v>
      </c>
      <c r="B226" s="94" t="s">
        <v>101</v>
      </c>
      <c r="C226" s="18"/>
      <c r="D226" s="99" t="s">
        <v>100</v>
      </c>
      <c r="E226" s="38">
        <f t="shared" ref="E226:F226" si="84">E227</f>
        <v>1409</v>
      </c>
      <c r="F226" s="38">
        <f t="shared" si="84"/>
        <v>1409</v>
      </c>
    </row>
    <row r="227" spans="1:6" ht="17.25" customHeight="1" x14ac:dyDescent="0.2">
      <c r="A227" s="30" t="s">
        <v>11</v>
      </c>
      <c r="B227" s="94" t="s">
        <v>101</v>
      </c>
      <c r="C227" s="85" t="s">
        <v>397</v>
      </c>
      <c r="D227" s="219" t="s">
        <v>408</v>
      </c>
      <c r="E227" s="31">
        <f>'прилож 5'!E110</f>
        <v>1409</v>
      </c>
      <c r="F227" s="31">
        <f>'прилож 5'!F110</f>
        <v>1409</v>
      </c>
    </row>
    <row r="228" spans="1:6" ht="39.75" customHeight="1" x14ac:dyDescent="0.2">
      <c r="A228" s="18" t="s">
        <v>11</v>
      </c>
      <c r="B228" s="94" t="s">
        <v>103</v>
      </c>
      <c r="C228" s="18"/>
      <c r="D228" s="95" t="s">
        <v>102</v>
      </c>
      <c r="E228" s="29">
        <f t="shared" ref="E228:F228" si="85">E229</f>
        <v>43.2</v>
      </c>
      <c r="F228" s="29">
        <f t="shared" si="85"/>
        <v>43.2</v>
      </c>
    </row>
    <row r="229" spans="1:6" ht="21.75" customHeight="1" x14ac:dyDescent="0.2">
      <c r="A229" s="18" t="s">
        <v>11</v>
      </c>
      <c r="B229" s="94" t="s">
        <v>103</v>
      </c>
      <c r="C229" s="85" t="s">
        <v>397</v>
      </c>
      <c r="D229" s="219" t="s">
        <v>408</v>
      </c>
      <c r="E229" s="31">
        <f>'прилож 5'!E112</f>
        <v>43.2</v>
      </c>
      <c r="F229" s="31">
        <f>'прилож 5'!F112</f>
        <v>43.2</v>
      </c>
    </row>
    <row r="230" spans="1:6" ht="15.75" customHeight="1" x14ac:dyDescent="0.2">
      <c r="A230" s="18"/>
      <c r="B230" s="94"/>
      <c r="C230" s="30"/>
      <c r="D230" s="83"/>
      <c r="E230" s="31"/>
      <c r="F230" s="31"/>
    </row>
    <row r="231" spans="1:6" ht="17.25" customHeight="1" x14ac:dyDescent="0.2">
      <c r="A231" s="40" t="s">
        <v>12</v>
      </c>
      <c r="B231" s="18"/>
      <c r="C231" s="85"/>
      <c r="D231" s="62" t="s">
        <v>63</v>
      </c>
      <c r="E231" s="41">
        <f>E232</f>
        <v>988</v>
      </c>
      <c r="F231" s="41">
        <f>F232</f>
        <v>988</v>
      </c>
    </row>
    <row r="232" spans="1:6" ht="39" customHeight="1" x14ac:dyDescent="0.2">
      <c r="A232" s="21" t="s">
        <v>12</v>
      </c>
      <c r="B232" s="94" t="s">
        <v>113</v>
      </c>
      <c r="C232" s="21"/>
      <c r="D232" s="95" t="s">
        <v>112</v>
      </c>
      <c r="E232" s="29">
        <f t="shared" ref="E232:F232" si="86">E233</f>
        <v>988</v>
      </c>
      <c r="F232" s="29">
        <f t="shared" si="86"/>
        <v>988</v>
      </c>
    </row>
    <row r="233" spans="1:6" ht="18.75" customHeight="1" x14ac:dyDescent="0.2">
      <c r="A233" s="21" t="s">
        <v>12</v>
      </c>
      <c r="B233" s="94" t="s">
        <v>113</v>
      </c>
      <c r="C233" s="53" t="s">
        <v>400</v>
      </c>
      <c r="D233" s="28" t="s">
        <v>58</v>
      </c>
      <c r="E233" s="29">
        <f>'прилож 5'!E185</f>
        <v>988</v>
      </c>
      <c r="F233" s="29">
        <f>'прилож 5'!F185</f>
        <v>988</v>
      </c>
    </row>
    <row r="234" spans="1:6" ht="13.5" customHeight="1" x14ac:dyDescent="0.2">
      <c r="A234" s="56"/>
      <c r="B234" s="56"/>
      <c r="C234" s="56"/>
      <c r="D234" s="65"/>
      <c r="E234" s="57"/>
      <c r="F234" s="57"/>
    </row>
    <row r="235" spans="1:6" ht="18" customHeight="1" x14ac:dyDescent="0.25">
      <c r="A235" s="43" t="s">
        <v>37</v>
      </c>
      <c r="B235" s="30"/>
      <c r="C235" s="30"/>
      <c r="D235" s="79" t="s">
        <v>46</v>
      </c>
      <c r="E235" s="45">
        <f t="shared" ref="E235:F235" si="87">E236+E241</f>
        <v>1024.2</v>
      </c>
      <c r="F235" s="45">
        <f t="shared" si="87"/>
        <v>1024.2</v>
      </c>
    </row>
    <row r="236" spans="1:6" ht="16.5" customHeight="1" x14ac:dyDescent="0.25">
      <c r="A236" s="178" t="s">
        <v>64</v>
      </c>
      <c r="B236" s="30"/>
      <c r="C236" s="30"/>
      <c r="D236" s="228" t="s">
        <v>391</v>
      </c>
      <c r="E236" s="45">
        <f t="shared" ref="E236:F236" si="88">E237+E239</f>
        <v>324.2</v>
      </c>
      <c r="F236" s="45">
        <f t="shared" si="88"/>
        <v>324.2</v>
      </c>
    </row>
    <row r="237" spans="1:6" ht="28.5" customHeight="1" x14ac:dyDescent="0.2">
      <c r="A237" s="40" t="s">
        <v>64</v>
      </c>
      <c r="B237" s="94" t="s">
        <v>106</v>
      </c>
      <c r="C237" s="53"/>
      <c r="D237" s="95" t="s">
        <v>304</v>
      </c>
      <c r="E237" s="29">
        <f t="shared" ref="E237:F237" si="89">E238</f>
        <v>321</v>
      </c>
      <c r="F237" s="29">
        <f t="shared" si="89"/>
        <v>321</v>
      </c>
    </row>
    <row r="238" spans="1:6" ht="29.25" customHeight="1" x14ac:dyDescent="0.2">
      <c r="A238" s="18" t="s">
        <v>64</v>
      </c>
      <c r="B238" s="94" t="s">
        <v>106</v>
      </c>
      <c r="C238" s="53" t="s">
        <v>396</v>
      </c>
      <c r="D238" s="83" t="s">
        <v>407</v>
      </c>
      <c r="E238" s="29">
        <f>'прилож 5'!E119</f>
        <v>321</v>
      </c>
      <c r="F238" s="29">
        <f>'прилож 5'!F119</f>
        <v>321</v>
      </c>
    </row>
    <row r="239" spans="1:6" ht="28.5" customHeight="1" x14ac:dyDescent="0.2">
      <c r="A239" s="18" t="s">
        <v>64</v>
      </c>
      <c r="B239" s="94" t="s">
        <v>315</v>
      </c>
      <c r="C239" s="53"/>
      <c r="D239" s="95" t="s">
        <v>305</v>
      </c>
      <c r="E239" s="29">
        <f t="shared" ref="E239:F239" si="90">E240</f>
        <v>3.2</v>
      </c>
      <c r="F239" s="29">
        <f t="shared" si="90"/>
        <v>3.2</v>
      </c>
    </row>
    <row r="240" spans="1:6" ht="16.5" customHeight="1" x14ac:dyDescent="0.2">
      <c r="A240" s="18" t="s">
        <v>64</v>
      </c>
      <c r="B240" s="94" t="s">
        <v>315</v>
      </c>
      <c r="C240" s="53" t="s">
        <v>396</v>
      </c>
      <c r="D240" s="83" t="s">
        <v>407</v>
      </c>
      <c r="E240" s="29">
        <f>'прилож 5'!E121</f>
        <v>3.2</v>
      </c>
      <c r="F240" s="29">
        <f>'прилож 5'!F121</f>
        <v>3.2</v>
      </c>
    </row>
    <row r="241" spans="1:6" ht="19.5" customHeight="1" x14ac:dyDescent="0.25">
      <c r="A241" s="207" t="s">
        <v>45</v>
      </c>
      <c r="B241" s="94"/>
      <c r="C241" s="53"/>
      <c r="D241" s="228" t="s">
        <v>390</v>
      </c>
      <c r="E241" s="48">
        <f t="shared" ref="E241:F241" si="91">E242+E245</f>
        <v>700</v>
      </c>
      <c r="F241" s="48">
        <f t="shared" si="91"/>
        <v>700</v>
      </c>
    </row>
    <row r="242" spans="1:6" ht="19.5" customHeight="1" x14ac:dyDescent="0.2">
      <c r="A242" s="40" t="s">
        <v>45</v>
      </c>
      <c r="B242" s="94" t="s">
        <v>105</v>
      </c>
      <c r="C242" s="18"/>
      <c r="D242" s="99" t="s">
        <v>104</v>
      </c>
      <c r="E242" s="70">
        <f t="shared" ref="E242:F242" si="92">E243+E244</f>
        <v>650</v>
      </c>
      <c r="F242" s="70">
        <f t="shared" si="92"/>
        <v>650</v>
      </c>
    </row>
    <row r="243" spans="1:6" ht="14.25" customHeight="1" x14ac:dyDescent="0.2">
      <c r="A243" s="18" t="s">
        <v>45</v>
      </c>
      <c r="B243" s="94" t="s">
        <v>105</v>
      </c>
      <c r="C243" s="18" t="s">
        <v>396</v>
      </c>
      <c r="D243" s="83" t="s">
        <v>407</v>
      </c>
      <c r="E243" s="29">
        <f>'прилож 5'!E114</f>
        <v>645</v>
      </c>
      <c r="F243" s="29">
        <f>'прилож 5'!F114</f>
        <v>645</v>
      </c>
    </row>
    <row r="244" spans="1:6" ht="16.5" customHeight="1" x14ac:dyDescent="0.25">
      <c r="A244" s="18" t="s">
        <v>45</v>
      </c>
      <c r="B244" s="94" t="s">
        <v>105</v>
      </c>
      <c r="C244" s="18" t="s">
        <v>398</v>
      </c>
      <c r="D244" s="220" t="s">
        <v>409</v>
      </c>
      <c r="E244" s="29">
        <f>'прилож 5'!E115</f>
        <v>5</v>
      </c>
      <c r="F244" s="29">
        <f>'прилож 5'!F115</f>
        <v>5</v>
      </c>
    </row>
    <row r="245" spans="1:6" ht="18.75" customHeight="1" x14ac:dyDescent="0.2">
      <c r="A245" s="18" t="s">
        <v>45</v>
      </c>
      <c r="B245" s="94" t="s">
        <v>132</v>
      </c>
      <c r="C245" s="18"/>
      <c r="D245" s="99" t="s">
        <v>131</v>
      </c>
      <c r="E245" s="70">
        <f t="shared" ref="E245:F245" si="93">E246</f>
        <v>50</v>
      </c>
      <c r="F245" s="70">
        <f t="shared" si="93"/>
        <v>50</v>
      </c>
    </row>
    <row r="246" spans="1:6" ht="27" customHeight="1" x14ac:dyDescent="0.2">
      <c r="A246" s="18" t="s">
        <v>45</v>
      </c>
      <c r="B246" s="94" t="s">
        <v>132</v>
      </c>
      <c r="C246" s="18" t="s">
        <v>396</v>
      </c>
      <c r="D246" s="83" t="s">
        <v>407</v>
      </c>
      <c r="E246" s="29">
        <f>'прилож 5'!E117</f>
        <v>50</v>
      </c>
      <c r="F246" s="29">
        <f>'прилож 5'!F117</f>
        <v>50</v>
      </c>
    </row>
    <row r="247" spans="1:6" ht="16.5" customHeight="1" x14ac:dyDescent="0.2">
      <c r="A247" s="18"/>
      <c r="B247" s="18"/>
      <c r="C247" s="18"/>
      <c r="D247" s="242" t="s">
        <v>451</v>
      </c>
      <c r="E247" s="17">
        <v>2363</v>
      </c>
      <c r="F247" s="17">
        <v>4727</v>
      </c>
    </row>
    <row r="248" spans="1:6" ht="18" x14ac:dyDescent="0.25">
      <c r="A248" s="254" t="s">
        <v>32</v>
      </c>
      <c r="B248" s="254"/>
      <c r="C248" s="254"/>
      <c r="D248" s="255"/>
      <c r="E248" s="190">
        <f>E235+E223+E209+E154+E144+E114+E82+E72+E67+E11+E247</f>
        <v>157605.34</v>
      </c>
      <c r="F248" s="190">
        <f>F235+F223+F209+F154+F144+F114+F82+F72+F67+F11+F247</f>
        <v>151232.20000000001</v>
      </c>
    </row>
  </sheetData>
  <mergeCells count="8">
    <mergeCell ref="E8:E9"/>
    <mergeCell ref="F8:F9"/>
    <mergeCell ref="A5:D5"/>
    <mergeCell ref="A6:D6"/>
    <mergeCell ref="A248:D248"/>
    <mergeCell ref="A8:C8"/>
    <mergeCell ref="A7:D7"/>
    <mergeCell ref="D8:D9"/>
  </mergeCells>
  <phoneticPr fontId="0" type="noConversion"/>
  <pageMargins left="0.51181102362204722" right="0.19685039370078741" top="0.39370078740157483" bottom="0.39370078740157483" header="0.19685039370078741" footer="0.23622047244094491"/>
  <pageSetup paperSize="9" scale="7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1"/>
  <sheetViews>
    <sheetView tabSelected="1" topLeftCell="A121" workbookViewId="0">
      <selection activeCell="B132" sqref="B132"/>
    </sheetView>
  </sheetViews>
  <sheetFormatPr defaultRowHeight="12.75" x14ac:dyDescent="0.2"/>
  <cols>
    <col min="1" max="1" width="15.140625" style="180" customWidth="1"/>
    <col min="2" max="2" width="76.85546875" style="110" customWidth="1"/>
    <col min="3" max="3" width="11.28515625" hidden="1" customWidth="1"/>
    <col min="4" max="4" width="10.85546875" customWidth="1"/>
    <col min="5" max="5" width="11.28515625" customWidth="1"/>
  </cols>
  <sheetData>
    <row r="1" spans="1:5" ht="15.75" x14ac:dyDescent="0.25">
      <c r="A1" s="260" t="s">
        <v>462</v>
      </c>
      <c r="B1" s="260"/>
    </row>
    <row r="2" spans="1:5" ht="16.5" customHeight="1" x14ac:dyDescent="0.2">
      <c r="A2" s="184"/>
      <c r="B2" s="3" t="s">
        <v>450</v>
      </c>
    </row>
    <row r="3" spans="1:5" ht="16.5" customHeight="1" x14ac:dyDescent="0.2">
      <c r="A3" s="184"/>
      <c r="B3" s="3" t="s">
        <v>404</v>
      </c>
    </row>
    <row r="4" spans="1:5" ht="16.5" customHeight="1" x14ac:dyDescent="0.2">
      <c r="A4" s="184"/>
      <c r="B4" s="3" t="s">
        <v>405</v>
      </c>
    </row>
    <row r="5" spans="1:5" ht="33.75" customHeight="1" x14ac:dyDescent="0.2">
      <c r="A5" s="261" t="s">
        <v>309</v>
      </c>
      <c r="B5" s="262"/>
    </row>
    <row r="6" spans="1:5" ht="13.5" customHeight="1" x14ac:dyDescent="0.2">
      <c r="A6" s="262"/>
      <c r="B6" s="262"/>
    </row>
    <row r="7" spans="1:5" x14ac:dyDescent="0.2">
      <c r="B7" s="3"/>
    </row>
    <row r="8" spans="1:5" ht="30.75" customHeight="1" x14ac:dyDescent="0.2">
      <c r="A8" s="106" t="s">
        <v>149</v>
      </c>
      <c r="B8" s="106" t="s">
        <v>150</v>
      </c>
      <c r="C8" s="146" t="s">
        <v>290</v>
      </c>
      <c r="D8" s="146" t="s">
        <v>393</v>
      </c>
      <c r="E8" s="146" t="s">
        <v>394</v>
      </c>
    </row>
    <row r="9" spans="1:5" ht="48.75" customHeight="1" x14ac:dyDescent="0.25">
      <c r="A9" s="181" t="s">
        <v>151</v>
      </c>
      <c r="B9" s="128" t="s">
        <v>453</v>
      </c>
      <c r="C9" s="129" t="e">
        <f>C10+C38+C41+C44</f>
        <v>#REF!</v>
      </c>
      <c r="D9" s="129">
        <f>D10+D38+D41+D44</f>
        <v>80845.2</v>
      </c>
      <c r="E9" s="129">
        <f>E10+E38+E41+E44</f>
        <v>75646.2</v>
      </c>
    </row>
    <row r="10" spans="1:5" ht="30" x14ac:dyDescent="0.2">
      <c r="A10" s="124" t="s">
        <v>152</v>
      </c>
      <c r="B10" s="125" t="s">
        <v>153</v>
      </c>
      <c r="C10" s="139" t="e">
        <f>C11+C17+C28+C33</f>
        <v>#REF!</v>
      </c>
      <c r="D10" s="139">
        <f>D11+D17+D28+D31+D33+D36</f>
        <v>78858</v>
      </c>
      <c r="E10" s="139">
        <f>E11+E17+E28+E31+E33+E36</f>
        <v>73657</v>
      </c>
    </row>
    <row r="11" spans="1:5" ht="15" x14ac:dyDescent="0.2">
      <c r="A11" s="111" t="s">
        <v>154</v>
      </c>
      <c r="B11" s="112" t="s">
        <v>155</v>
      </c>
      <c r="C11" s="140" t="e">
        <f>C12+#REF!+#REF!+C13+C14+C15</f>
        <v>#REF!</v>
      </c>
      <c r="D11" s="140">
        <f>D12+D13+D14+D15+D16</f>
        <v>15638</v>
      </c>
      <c r="E11" s="140">
        <f>E12+E13+E14+E15+E16</f>
        <v>14638</v>
      </c>
    </row>
    <row r="12" spans="1:5" ht="38.25" x14ac:dyDescent="0.2">
      <c r="A12" s="108" t="s">
        <v>156</v>
      </c>
      <c r="B12" s="118" t="s">
        <v>464</v>
      </c>
      <c r="C12" s="104">
        <v>3799</v>
      </c>
      <c r="D12" s="104">
        <f>'прилож 7'!E157</f>
        <v>5680</v>
      </c>
      <c r="E12" s="104">
        <f>'прилож 7'!F157</f>
        <v>4680</v>
      </c>
    </row>
    <row r="13" spans="1:5" ht="39.75" customHeight="1" x14ac:dyDescent="0.2">
      <c r="A13" s="108" t="s">
        <v>158</v>
      </c>
      <c r="B13" s="118" t="s">
        <v>112</v>
      </c>
      <c r="C13" s="104">
        <v>908</v>
      </c>
      <c r="D13" s="104">
        <f>'прилож 7'!E232</f>
        <v>988</v>
      </c>
      <c r="E13" s="104">
        <f>'прилож 7'!F232</f>
        <v>988</v>
      </c>
    </row>
    <row r="14" spans="1:5" ht="68.25" customHeight="1" x14ac:dyDescent="0.2">
      <c r="A14" s="108" t="s">
        <v>157</v>
      </c>
      <c r="B14" s="118" t="s">
        <v>114</v>
      </c>
      <c r="C14" s="104">
        <v>8975</v>
      </c>
      <c r="D14" s="104">
        <f>'прилож 7'!E159</f>
        <v>8529</v>
      </c>
      <c r="E14" s="104">
        <f>'прилож 7'!F159</f>
        <v>8529</v>
      </c>
    </row>
    <row r="15" spans="1:5" ht="29.25" customHeight="1" x14ac:dyDescent="0.2">
      <c r="A15" s="108" t="s">
        <v>159</v>
      </c>
      <c r="B15" s="118" t="s">
        <v>115</v>
      </c>
      <c r="C15" s="104">
        <v>224</v>
      </c>
      <c r="D15" s="104">
        <f>'прилож 7'!E161</f>
        <v>194</v>
      </c>
      <c r="E15" s="104">
        <f>'прилож 7'!F161</f>
        <v>194</v>
      </c>
    </row>
    <row r="16" spans="1:5" ht="27" customHeight="1" x14ac:dyDescent="0.2">
      <c r="A16" s="108" t="s">
        <v>380</v>
      </c>
      <c r="B16" s="142" t="s">
        <v>379</v>
      </c>
      <c r="C16" s="104"/>
      <c r="D16" s="104">
        <f>'прилож 7'!E163</f>
        <v>247</v>
      </c>
      <c r="E16" s="104">
        <f>'прилож 7'!F163</f>
        <v>247</v>
      </c>
    </row>
    <row r="17" spans="1:5" ht="15" x14ac:dyDescent="0.2">
      <c r="A17" s="111" t="s">
        <v>160</v>
      </c>
      <c r="B17" s="112" t="s">
        <v>161</v>
      </c>
      <c r="C17" s="140" t="e">
        <f>C18+C20+C22+C23+C24+C25+#REF!</f>
        <v>#REF!</v>
      </c>
      <c r="D17" s="140">
        <f>D18+D19+D20+D21+D22+D23+D24+D25+D26+D27</f>
        <v>54260</v>
      </c>
      <c r="E17" s="140">
        <f>E18+E19+E20+E21+E22+E23+E24+E25+E26+E27</f>
        <v>51539</v>
      </c>
    </row>
    <row r="18" spans="1:5" ht="38.25" x14ac:dyDescent="0.2">
      <c r="A18" s="108" t="s">
        <v>162</v>
      </c>
      <c r="B18" s="118" t="s">
        <v>465</v>
      </c>
      <c r="C18" s="104">
        <v>10042</v>
      </c>
      <c r="D18" s="104">
        <f>'прилож 7'!E167</f>
        <v>11106</v>
      </c>
      <c r="E18" s="104">
        <f>'прилож 7'!F167</f>
        <v>10742</v>
      </c>
    </row>
    <row r="19" spans="1:5" ht="18" customHeight="1" x14ac:dyDescent="0.2">
      <c r="A19" s="108" t="s">
        <v>329</v>
      </c>
      <c r="B19" s="118" t="s">
        <v>328</v>
      </c>
      <c r="C19" s="104"/>
      <c r="D19" s="104">
        <f>'прилож 7'!E169</f>
        <v>247</v>
      </c>
      <c r="E19" s="104">
        <f>'прилож 7'!F169</f>
        <v>247</v>
      </c>
    </row>
    <row r="20" spans="1:5" ht="19.5" customHeight="1" x14ac:dyDescent="0.2">
      <c r="A20" s="108" t="s">
        <v>163</v>
      </c>
      <c r="B20" s="118" t="s">
        <v>164</v>
      </c>
      <c r="C20" s="104">
        <v>1165</v>
      </c>
      <c r="D20" s="104">
        <f>'прилож 7'!E177</f>
        <v>914</v>
      </c>
      <c r="E20" s="104">
        <f>'прилож 7'!F177</f>
        <v>914</v>
      </c>
    </row>
    <row r="21" spans="1:5" ht="50.25" customHeight="1" x14ac:dyDescent="0.2">
      <c r="A21" s="108" t="s">
        <v>343</v>
      </c>
      <c r="B21" s="118" t="s">
        <v>342</v>
      </c>
      <c r="C21" s="104"/>
      <c r="D21" s="104">
        <f>'прилож 7'!E204</f>
        <v>447</v>
      </c>
      <c r="E21" s="104">
        <f>'прилож 7'!F204</f>
        <v>447</v>
      </c>
    </row>
    <row r="22" spans="1:5" ht="51" customHeight="1" x14ac:dyDescent="0.2">
      <c r="A22" s="108" t="s">
        <v>165</v>
      </c>
      <c r="B22" s="118" t="s">
        <v>118</v>
      </c>
      <c r="C22" s="104">
        <v>20732.2</v>
      </c>
      <c r="D22" s="104">
        <f>'прилож 7'!E171+'прилож 7'!E193</f>
        <v>34931</v>
      </c>
      <c r="E22" s="104">
        <f>'прилож 7'!F171+'прилож 7'!F193</f>
        <v>34931</v>
      </c>
    </row>
    <row r="23" spans="1:5" ht="28.5" customHeight="1" x14ac:dyDescent="0.2">
      <c r="A23" s="108" t="s">
        <v>166</v>
      </c>
      <c r="B23" s="118" t="s">
        <v>120</v>
      </c>
      <c r="C23" s="104">
        <v>370</v>
      </c>
      <c r="D23" s="104">
        <f>'прилож 7'!E173</f>
        <v>369</v>
      </c>
      <c r="E23" s="104">
        <f>'прилож 7'!F173</f>
        <v>369</v>
      </c>
    </row>
    <row r="24" spans="1:5" ht="30" customHeight="1" x14ac:dyDescent="0.2">
      <c r="A24" s="108" t="s">
        <v>167</v>
      </c>
      <c r="B24" s="118" t="s">
        <v>115</v>
      </c>
      <c r="C24" s="104">
        <v>528</v>
      </c>
      <c r="D24" s="104">
        <f>'прилож 7'!E179</f>
        <v>564</v>
      </c>
      <c r="E24" s="104">
        <f>'прилож 7'!F179</f>
        <v>564</v>
      </c>
    </row>
    <row r="25" spans="1:5" ht="30" customHeight="1" x14ac:dyDescent="0.2">
      <c r="A25" s="108" t="s">
        <v>308</v>
      </c>
      <c r="B25" s="142" t="s">
        <v>306</v>
      </c>
      <c r="C25" s="104">
        <v>70</v>
      </c>
      <c r="D25" s="104">
        <f>'прилож 7'!E181</f>
        <v>200</v>
      </c>
      <c r="E25" s="104">
        <f>'прилож 7'!F181</f>
        <v>200</v>
      </c>
    </row>
    <row r="26" spans="1:5" ht="39.75" customHeight="1" x14ac:dyDescent="0.2">
      <c r="A26" s="158" t="s">
        <v>340</v>
      </c>
      <c r="B26" s="81" t="s">
        <v>317</v>
      </c>
      <c r="C26" s="104"/>
      <c r="D26" s="104">
        <f>'прилож 7'!E176</f>
        <v>3125</v>
      </c>
      <c r="E26" s="104">
        <f>'прилож 7'!F176</f>
        <v>3125</v>
      </c>
    </row>
    <row r="27" spans="1:5" ht="27.75" customHeight="1" x14ac:dyDescent="0.2">
      <c r="A27" s="158" t="s">
        <v>322</v>
      </c>
      <c r="B27" s="161" t="s">
        <v>321</v>
      </c>
      <c r="C27" s="104"/>
      <c r="D27" s="104">
        <f>'прилож 7'!E183</f>
        <v>2357</v>
      </c>
      <c r="E27" s="104">
        <f>'прилож 7'!F183</f>
        <v>0</v>
      </c>
    </row>
    <row r="28" spans="1:5" ht="16.5" customHeight="1" x14ac:dyDescent="0.2">
      <c r="A28" s="111" t="s">
        <v>168</v>
      </c>
      <c r="B28" s="112" t="s">
        <v>169</v>
      </c>
      <c r="C28" s="140">
        <f>C29+C30</f>
        <v>1446.2</v>
      </c>
      <c r="D28" s="140">
        <f t="shared" ref="D28:E28" si="0">D29+D30</f>
        <v>1821.3</v>
      </c>
      <c r="E28" s="140">
        <f t="shared" si="0"/>
        <v>1821.3</v>
      </c>
    </row>
    <row r="29" spans="1:5" ht="37.5" customHeight="1" x14ac:dyDescent="0.2">
      <c r="A29" s="108" t="s">
        <v>170</v>
      </c>
      <c r="B29" s="118" t="s">
        <v>466</v>
      </c>
      <c r="C29" s="104">
        <v>1433</v>
      </c>
      <c r="D29" s="104">
        <f>'прилож 7'!E195</f>
        <v>1805</v>
      </c>
      <c r="E29" s="104">
        <f>'прилож 7'!F195</f>
        <v>1805</v>
      </c>
    </row>
    <row r="30" spans="1:5" ht="25.5" customHeight="1" thickBot="1" x14ac:dyDescent="0.25">
      <c r="A30" s="108" t="s">
        <v>171</v>
      </c>
      <c r="B30" s="118" t="s">
        <v>115</v>
      </c>
      <c r="C30" s="104">
        <v>13.2</v>
      </c>
      <c r="D30" s="104">
        <f>'прилож 7'!E197</f>
        <v>16.3</v>
      </c>
      <c r="E30" s="104">
        <f>'прилож 7'!F197</f>
        <v>16.3</v>
      </c>
    </row>
    <row r="31" spans="1:5" ht="30" customHeight="1" thickBot="1" x14ac:dyDescent="0.25">
      <c r="A31" s="130" t="s">
        <v>366</v>
      </c>
      <c r="B31" s="202" t="s">
        <v>367</v>
      </c>
      <c r="C31" s="104"/>
      <c r="D31" s="104">
        <f t="shared" ref="D31:E31" si="1">D32</f>
        <v>30</v>
      </c>
      <c r="E31" s="104">
        <f t="shared" si="1"/>
        <v>30</v>
      </c>
    </row>
    <row r="32" spans="1:5" ht="24" customHeight="1" x14ac:dyDescent="0.2">
      <c r="A32" s="130" t="s">
        <v>368</v>
      </c>
      <c r="B32" s="201" t="s">
        <v>365</v>
      </c>
      <c r="C32" s="104"/>
      <c r="D32" s="104">
        <f>'прилож 7'!E206</f>
        <v>30</v>
      </c>
      <c r="E32" s="104">
        <f>'прилож 7'!F206</f>
        <v>30</v>
      </c>
    </row>
    <row r="33" spans="1:5" ht="15" x14ac:dyDescent="0.2">
      <c r="A33" s="130" t="s">
        <v>172</v>
      </c>
      <c r="B33" s="131" t="s">
        <v>173</v>
      </c>
      <c r="C33" s="104">
        <f>C34+C35</f>
        <v>6746.8</v>
      </c>
      <c r="D33" s="104">
        <f>D34+D35</f>
        <v>6628.7</v>
      </c>
      <c r="E33" s="104">
        <f>E34+E35</f>
        <v>5628.7</v>
      </c>
    </row>
    <row r="34" spans="1:5" ht="51" x14ac:dyDescent="0.2">
      <c r="A34" s="108" t="s">
        <v>174</v>
      </c>
      <c r="B34" s="113" t="s">
        <v>142</v>
      </c>
      <c r="C34" s="104">
        <v>6667</v>
      </c>
      <c r="D34" s="104">
        <f>'прилож 7'!E189</f>
        <v>6580</v>
      </c>
      <c r="E34" s="104">
        <f>'прилож 7'!F189</f>
        <v>5580</v>
      </c>
    </row>
    <row r="35" spans="1:5" ht="25.5" x14ac:dyDescent="0.2">
      <c r="A35" s="108" t="s">
        <v>175</v>
      </c>
      <c r="B35" s="118" t="s">
        <v>115</v>
      </c>
      <c r="C35" s="104">
        <v>79.8</v>
      </c>
      <c r="D35" s="104">
        <f>'прилож 7'!E191</f>
        <v>48.7</v>
      </c>
      <c r="E35" s="104">
        <f>'прилож 7'!F191</f>
        <v>48.7</v>
      </c>
    </row>
    <row r="36" spans="1:5" ht="30" x14ac:dyDescent="0.2">
      <c r="A36" s="130" t="s">
        <v>384</v>
      </c>
      <c r="B36" s="131" t="s">
        <v>386</v>
      </c>
      <c r="C36" s="104"/>
      <c r="D36" s="104">
        <f t="shared" ref="D36:E36" si="2">D37</f>
        <v>480</v>
      </c>
      <c r="E36" s="104">
        <f t="shared" si="2"/>
        <v>0</v>
      </c>
    </row>
    <row r="37" spans="1:5" ht="24" x14ac:dyDescent="0.2">
      <c r="A37" s="108" t="s">
        <v>385</v>
      </c>
      <c r="B37" s="161" t="s">
        <v>383</v>
      </c>
      <c r="C37" s="104"/>
      <c r="D37" s="104">
        <f>'прилож 7'!E185</f>
        <v>480</v>
      </c>
      <c r="E37" s="104">
        <f>'прилож 7'!F185</f>
        <v>0</v>
      </c>
    </row>
    <row r="38" spans="1:5" ht="15" x14ac:dyDescent="0.2">
      <c r="A38" s="124" t="s">
        <v>176</v>
      </c>
      <c r="B38" s="125" t="s">
        <v>177</v>
      </c>
      <c r="C38" s="139" t="e">
        <f>C39</f>
        <v>#REF!</v>
      </c>
      <c r="D38" s="139">
        <f t="shared" ref="D38:E39" si="3">D39</f>
        <v>388</v>
      </c>
      <c r="E38" s="139">
        <f t="shared" si="3"/>
        <v>388</v>
      </c>
    </row>
    <row r="39" spans="1:5" ht="15" x14ac:dyDescent="0.2">
      <c r="A39" s="111" t="s">
        <v>178</v>
      </c>
      <c r="B39" s="112" t="s">
        <v>179</v>
      </c>
      <c r="C39" s="140" t="e">
        <f>C40+#REF!</f>
        <v>#REF!</v>
      </c>
      <c r="D39" s="140">
        <f t="shared" si="3"/>
        <v>388</v>
      </c>
      <c r="E39" s="140">
        <f t="shared" si="3"/>
        <v>388</v>
      </c>
    </row>
    <row r="40" spans="1:5" x14ac:dyDescent="0.2">
      <c r="A40" s="108" t="s">
        <v>180</v>
      </c>
      <c r="B40" s="118" t="s">
        <v>98</v>
      </c>
      <c r="C40" s="104">
        <v>227</v>
      </c>
      <c r="D40" s="104">
        <f>'прилож 7'!E201</f>
        <v>388</v>
      </c>
      <c r="E40" s="104">
        <f>'прилож 7'!F201</f>
        <v>388</v>
      </c>
    </row>
    <row r="41" spans="1:5" ht="30" x14ac:dyDescent="0.2">
      <c r="A41" s="124" t="s">
        <v>181</v>
      </c>
      <c r="B41" s="125" t="s">
        <v>182</v>
      </c>
      <c r="C41" s="139" t="e">
        <f>C42</f>
        <v>#REF!</v>
      </c>
      <c r="D41" s="139">
        <f t="shared" ref="D41:E41" si="4">D42</f>
        <v>575</v>
      </c>
      <c r="E41" s="139">
        <f t="shared" si="4"/>
        <v>577</v>
      </c>
    </row>
    <row r="42" spans="1:5" ht="33" customHeight="1" x14ac:dyDescent="0.2">
      <c r="A42" s="111" t="s">
        <v>183</v>
      </c>
      <c r="B42" s="112" t="s">
        <v>184</v>
      </c>
      <c r="C42" s="140" t="e">
        <f>C43+#REF!</f>
        <v>#REF!</v>
      </c>
      <c r="D42" s="140">
        <f>D43</f>
        <v>575</v>
      </c>
      <c r="E42" s="140">
        <f>E43</f>
        <v>577</v>
      </c>
    </row>
    <row r="43" spans="1:5" ht="28.5" customHeight="1" x14ac:dyDescent="0.2">
      <c r="A43" s="108" t="s">
        <v>185</v>
      </c>
      <c r="B43" s="118" t="s">
        <v>78</v>
      </c>
      <c r="C43" s="104">
        <v>274</v>
      </c>
      <c r="D43" s="104">
        <f>'прилож 7'!E49</f>
        <v>575</v>
      </c>
      <c r="E43" s="104">
        <f>'прилож 7'!F49</f>
        <v>577</v>
      </c>
    </row>
    <row r="44" spans="1:5" ht="30" x14ac:dyDescent="0.25">
      <c r="A44" s="124" t="s">
        <v>186</v>
      </c>
      <c r="B44" s="132" t="s">
        <v>187</v>
      </c>
      <c r="C44" s="141">
        <f>C45</f>
        <v>597</v>
      </c>
      <c r="D44" s="141">
        <f t="shared" ref="D44:E44" si="5">D45</f>
        <v>1024.2</v>
      </c>
      <c r="E44" s="141">
        <f t="shared" si="5"/>
        <v>1024.2</v>
      </c>
    </row>
    <row r="45" spans="1:5" ht="18.75" customHeight="1" x14ac:dyDescent="0.25">
      <c r="A45" s="111" t="s">
        <v>188</v>
      </c>
      <c r="B45" s="122" t="s">
        <v>189</v>
      </c>
      <c r="C45" s="140">
        <f>C46+C47+C48+C49</f>
        <v>597</v>
      </c>
      <c r="D45" s="140">
        <f t="shared" ref="D45:E45" si="6">D46+D47+D48+D49</f>
        <v>1024.2</v>
      </c>
      <c r="E45" s="140">
        <f t="shared" si="6"/>
        <v>1024.2</v>
      </c>
    </row>
    <row r="46" spans="1:5" x14ac:dyDescent="0.2">
      <c r="A46" s="108" t="s">
        <v>190</v>
      </c>
      <c r="B46" s="123" t="s">
        <v>104</v>
      </c>
      <c r="C46" s="104">
        <v>450</v>
      </c>
      <c r="D46" s="104">
        <f>'прилож 7'!E242</f>
        <v>650</v>
      </c>
      <c r="E46" s="104">
        <f>'прилож 7'!F242</f>
        <v>650</v>
      </c>
    </row>
    <row r="47" spans="1:5" x14ac:dyDescent="0.2">
      <c r="A47" s="108" t="s">
        <v>191</v>
      </c>
      <c r="B47" s="118" t="s">
        <v>131</v>
      </c>
      <c r="C47" s="104">
        <v>0</v>
      </c>
      <c r="D47" s="104">
        <f>'прилож 7'!E245</f>
        <v>50</v>
      </c>
      <c r="E47" s="104">
        <f>'прилож 7'!F245</f>
        <v>50</v>
      </c>
    </row>
    <row r="48" spans="1:5" ht="27.75" customHeight="1" x14ac:dyDescent="0.2">
      <c r="A48" s="108" t="s">
        <v>192</v>
      </c>
      <c r="B48" s="81" t="s">
        <v>304</v>
      </c>
      <c r="C48" s="104">
        <v>145</v>
      </c>
      <c r="D48" s="104">
        <f>'прилож 7'!E237</f>
        <v>321</v>
      </c>
      <c r="E48" s="104">
        <f>'прилож 7'!F237</f>
        <v>321</v>
      </c>
    </row>
    <row r="49" spans="1:5" ht="27.75" customHeight="1" x14ac:dyDescent="0.2">
      <c r="A49" s="108" t="s">
        <v>316</v>
      </c>
      <c r="B49" s="81" t="s">
        <v>305</v>
      </c>
      <c r="C49" s="104">
        <v>2</v>
      </c>
      <c r="D49" s="104">
        <f>'прилож 7'!E239</f>
        <v>3.2</v>
      </c>
      <c r="E49" s="104">
        <f>'прилож 7'!F239</f>
        <v>3.2</v>
      </c>
    </row>
    <row r="50" spans="1:5" ht="29.25" x14ac:dyDescent="0.25">
      <c r="A50" s="126" t="s">
        <v>193</v>
      </c>
      <c r="B50" s="133" t="s">
        <v>454</v>
      </c>
      <c r="C50" s="107" t="e">
        <f>C51</f>
        <v>#REF!</v>
      </c>
      <c r="D50" s="107">
        <f t="shared" ref="D50:E50" si="7">D51</f>
        <v>12981</v>
      </c>
      <c r="E50" s="107">
        <f t="shared" si="7"/>
        <v>10981</v>
      </c>
    </row>
    <row r="51" spans="1:5" ht="19.5" customHeight="1" x14ac:dyDescent="0.2">
      <c r="A51" s="124" t="s">
        <v>194</v>
      </c>
      <c r="B51" s="125" t="s">
        <v>195</v>
      </c>
      <c r="C51" s="139" t="e">
        <f>C52+C55</f>
        <v>#REF!</v>
      </c>
      <c r="D51" s="139">
        <f>D52+D55+D58</f>
        <v>12981</v>
      </c>
      <c r="E51" s="139">
        <f>E52+E55+E58</f>
        <v>10981</v>
      </c>
    </row>
    <row r="52" spans="1:5" ht="15" x14ac:dyDescent="0.2">
      <c r="A52" s="111" t="s">
        <v>196</v>
      </c>
      <c r="B52" s="112" t="s">
        <v>197</v>
      </c>
      <c r="C52" s="140">
        <f>C53+C54</f>
        <v>3865</v>
      </c>
      <c r="D52" s="140">
        <f t="shared" ref="D52:E52" si="8">D53+D54</f>
        <v>3455</v>
      </c>
      <c r="E52" s="140">
        <f t="shared" si="8"/>
        <v>3455</v>
      </c>
    </row>
    <row r="53" spans="1:5" ht="25.5" x14ac:dyDescent="0.2">
      <c r="A53" s="108" t="s">
        <v>198</v>
      </c>
      <c r="B53" s="118" t="s">
        <v>129</v>
      </c>
      <c r="C53" s="104">
        <v>3659</v>
      </c>
      <c r="D53" s="104">
        <f>'прилож 7'!E217</f>
        <v>3135</v>
      </c>
      <c r="E53" s="104">
        <f>'прилож 7'!F217</f>
        <v>3135</v>
      </c>
    </row>
    <row r="54" spans="1:5" ht="38.25" x14ac:dyDescent="0.2">
      <c r="A54" s="108" t="s">
        <v>199</v>
      </c>
      <c r="B54" s="118" t="s">
        <v>200</v>
      </c>
      <c r="C54" s="104">
        <v>206</v>
      </c>
      <c r="D54" s="104">
        <f>'прилож 7'!E218</f>
        <v>320</v>
      </c>
      <c r="E54" s="104">
        <f>'прилож 7'!F218</f>
        <v>320</v>
      </c>
    </row>
    <row r="55" spans="1:5" ht="30" x14ac:dyDescent="0.2">
      <c r="A55" s="111" t="s">
        <v>201</v>
      </c>
      <c r="B55" s="112" t="s">
        <v>202</v>
      </c>
      <c r="C55" s="140" t="e">
        <f>#REF!+C57</f>
        <v>#REF!</v>
      </c>
      <c r="D55" s="140">
        <f>D57+D56</f>
        <v>9506</v>
      </c>
      <c r="E55" s="140">
        <f>E57+E56</f>
        <v>7506</v>
      </c>
    </row>
    <row r="56" spans="1:5" ht="27.75" customHeight="1" x14ac:dyDescent="0.2">
      <c r="A56" s="108" t="s">
        <v>363</v>
      </c>
      <c r="B56" s="118" t="s">
        <v>127</v>
      </c>
      <c r="C56" s="140"/>
      <c r="D56" s="140">
        <f>'прилож 7'!E213</f>
        <v>9294</v>
      </c>
      <c r="E56" s="140">
        <f>'прилож 7'!F213</f>
        <v>7294</v>
      </c>
    </row>
    <row r="57" spans="1:5" ht="38.25" x14ac:dyDescent="0.2">
      <c r="A57" s="108" t="s">
        <v>203</v>
      </c>
      <c r="B57" s="118" t="s">
        <v>204</v>
      </c>
      <c r="C57" s="104">
        <v>162</v>
      </c>
      <c r="D57" s="104">
        <f>'прилож 7'!E214</f>
        <v>212</v>
      </c>
      <c r="E57" s="104">
        <f>'прилож 7'!F214</f>
        <v>212</v>
      </c>
    </row>
    <row r="58" spans="1:5" ht="45" customHeight="1" x14ac:dyDescent="0.2">
      <c r="A58" s="188" t="s">
        <v>347</v>
      </c>
      <c r="B58" s="210" t="s">
        <v>345</v>
      </c>
      <c r="C58" s="104"/>
      <c r="D58" s="140">
        <f t="shared" ref="D58:E58" si="9">D59</f>
        <v>20</v>
      </c>
      <c r="E58" s="140">
        <f t="shared" si="9"/>
        <v>20</v>
      </c>
    </row>
    <row r="59" spans="1:5" ht="40.5" customHeight="1" x14ac:dyDescent="0.2">
      <c r="A59" s="188" t="s">
        <v>347</v>
      </c>
      <c r="B59" s="205" t="s">
        <v>344</v>
      </c>
      <c r="C59" s="104"/>
      <c r="D59" s="104">
        <f>'прилож 7'!E220</f>
        <v>20</v>
      </c>
      <c r="E59" s="104">
        <f>'прилож 7'!F220</f>
        <v>20</v>
      </c>
    </row>
    <row r="60" spans="1:5" ht="44.25" customHeight="1" x14ac:dyDescent="0.25">
      <c r="A60" s="126" t="s">
        <v>205</v>
      </c>
      <c r="B60" s="133" t="s">
        <v>455</v>
      </c>
      <c r="C60" s="107" t="e">
        <f>C61+C65</f>
        <v>#REF!</v>
      </c>
      <c r="D60" s="107">
        <f t="shared" ref="D60:E60" si="10">D61+D65</f>
        <v>44</v>
      </c>
      <c r="E60" s="107">
        <f t="shared" si="10"/>
        <v>44</v>
      </c>
    </row>
    <row r="61" spans="1:5" ht="30" x14ac:dyDescent="0.2">
      <c r="A61" s="124" t="s">
        <v>206</v>
      </c>
      <c r="B61" s="125" t="s">
        <v>207</v>
      </c>
      <c r="C61" s="139" t="e">
        <f>C62</f>
        <v>#REF!</v>
      </c>
      <c r="D61" s="139">
        <f t="shared" ref="D61:E61" si="11">D62</f>
        <v>32</v>
      </c>
      <c r="E61" s="139">
        <f t="shared" si="11"/>
        <v>32</v>
      </c>
    </row>
    <row r="62" spans="1:5" ht="20.25" customHeight="1" x14ac:dyDescent="0.2">
      <c r="A62" s="111" t="s">
        <v>208</v>
      </c>
      <c r="B62" s="112" t="s">
        <v>209</v>
      </c>
      <c r="C62" s="140" t="e">
        <f>C63+#REF!</f>
        <v>#REF!</v>
      </c>
      <c r="D62" s="140">
        <f t="shared" ref="D62:E62" si="12">D63+D64</f>
        <v>32</v>
      </c>
      <c r="E62" s="140">
        <f t="shared" si="12"/>
        <v>32</v>
      </c>
    </row>
    <row r="63" spans="1:5" x14ac:dyDescent="0.2">
      <c r="A63" s="108" t="s">
        <v>210</v>
      </c>
      <c r="B63" s="118" t="s">
        <v>467</v>
      </c>
      <c r="C63" s="104">
        <v>20</v>
      </c>
      <c r="D63" s="104">
        <f>'прилож 7'!E105</f>
        <v>7</v>
      </c>
      <c r="E63" s="104">
        <f>'прилож 7'!F105</f>
        <v>7</v>
      </c>
    </row>
    <row r="64" spans="1:5" x14ac:dyDescent="0.2">
      <c r="A64" s="108" t="s">
        <v>449</v>
      </c>
      <c r="B64" s="118" t="s">
        <v>417</v>
      </c>
      <c r="C64" s="104"/>
      <c r="D64" s="104">
        <f>'прилож 7'!E111</f>
        <v>25</v>
      </c>
      <c r="E64" s="104">
        <f>'прилож 7'!F111</f>
        <v>25</v>
      </c>
    </row>
    <row r="65" spans="1:5" ht="30" x14ac:dyDescent="0.2">
      <c r="A65" s="124" t="s">
        <v>211</v>
      </c>
      <c r="B65" s="125" t="s">
        <v>212</v>
      </c>
      <c r="C65" s="139" t="e">
        <f>C66</f>
        <v>#REF!</v>
      </c>
      <c r="D65" s="139">
        <f t="shared" ref="D65:E65" si="13">D66</f>
        <v>12</v>
      </c>
      <c r="E65" s="139">
        <f t="shared" si="13"/>
        <v>12</v>
      </c>
    </row>
    <row r="66" spans="1:5" ht="30" x14ac:dyDescent="0.25">
      <c r="A66" s="111" t="s">
        <v>213</v>
      </c>
      <c r="B66" s="122" t="s">
        <v>468</v>
      </c>
      <c r="C66" s="140" t="e">
        <f>C67+#REF!</f>
        <v>#REF!</v>
      </c>
      <c r="D66" s="140">
        <f>D67</f>
        <v>12</v>
      </c>
      <c r="E66" s="140">
        <f>E67</f>
        <v>12</v>
      </c>
    </row>
    <row r="67" spans="1:5" x14ac:dyDescent="0.2">
      <c r="A67" s="108" t="s">
        <v>214</v>
      </c>
      <c r="B67" s="123" t="s">
        <v>381</v>
      </c>
      <c r="C67" s="104">
        <v>30</v>
      </c>
      <c r="D67" s="104">
        <f>'прилож 7'!E109</f>
        <v>12</v>
      </c>
      <c r="E67" s="104">
        <f>'прилож 7'!F109</f>
        <v>12</v>
      </c>
    </row>
    <row r="68" spans="1:5" ht="29.25" x14ac:dyDescent="0.25">
      <c r="A68" s="108" t="s">
        <v>215</v>
      </c>
      <c r="B68" s="133" t="s">
        <v>456</v>
      </c>
      <c r="C68" s="107" t="e">
        <f>C69+C78+C83</f>
        <v>#REF!</v>
      </c>
      <c r="D68" s="107">
        <f>D69+D78+D83+D86</f>
        <v>4568.2</v>
      </c>
      <c r="E68" s="107">
        <f>E69+E78+E83+E86</f>
        <v>4568.2</v>
      </c>
    </row>
    <row r="69" spans="1:5" ht="32.25" customHeight="1" x14ac:dyDescent="0.2">
      <c r="A69" s="111" t="s">
        <v>216</v>
      </c>
      <c r="B69" s="125" t="s">
        <v>469</v>
      </c>
      <c r="C69" s="139" t="e">
        <f>C70+C73</f>
        <v>#REF!</v>
      </c>
      <c r="D69" s="139">
        <f>D70+D73+D75</f>
        <v>3636.5</v>
      </c>
      <c r="E69" s="139">
        <f>E70+E73+E75</f>
        <v>3636.5</v>
      </c>
    </row>
    <row r="70" spans="1:5" ht="33" customHeight="1" x14ac:dyDescent="0.2">
      <c r="A70" s="111" t="s">
        <v>217</v>
      </c>
      <c r="B70" s="112" t="s">
        <v>218</v>
      </c>
      <c r="C70" s="140" t="e">
        <f>C71+#REF!</f>
        <v>#REF!</v>
      </c>
      <c r="D70" s="140">
        <f>D71+D72</f>
        <v>536</v>
      </c>
      <c r="E70" s="140">
        <f>E71+E72</f>
        <v>536</v>
      </c>
    </row>
    <row r="71" spans="1:5" x14ac:dyDescent="0.2">
      <c r="A71" s="108" t="s">
        <v>219</v>
      </c>
      <c r="B71" s="118" t="s">
        <v>470</v>
      </c>
      <c r="C71" s="104">
        <v>338</v>
      </c>
      <c r="D71" s="104">
        <f>'прилож 7'!E74</f>
        <v>241</v>
      </c>
      <c r="E71" s="104">
        <f>'прилож 7'!F74</f>
        <v>241</v>
      </c>
    </row>
    <row r="72" spans="1:5" ht="19.5" customHeight="1" x14ac:dyDescent="0.2">
      <c r="A72" s="108" t="s">
        <v>436</v>
      </c>
      <c r="B72" s="118" t="s">
        <v>471</v>
      </c>
      <c r="C72" s="104"/>
      <c r="D72" s="104">
        <f>'прилож 7'!E76</f>
        <v>295</v>
      </c>
      <c r="E72" s="104">
        <f>'прилож 7'!F76</f>
        <v>295</v>
      </c>
    </row>
    <row r="73" spans="1:5" ht="30" x14ac:dyDescent="0.2">
      <c r="A73" s="111" t="s">
        <v>220</v>
      </c>
      <c r="B73" s="112" t="s">
        <v>221</v>
      </c>
      <c r="C73" s="140" t="e">
        <f>C74+#REF!</f>
        <v>#REF!</v>
      </c>
      <c r="D73" s="140">
        <f t="shared" ref="D73:E73" si="14">D74</f>
        <v>2150</v>
      </c>
      <c r="E73" s="140">
        <f t="shared" si="14"/>
        <v>2150</v>
      </c>
    </row>
    <row r="74" spans="1:5" ht="14.25" customHeight="1" x14ac:dyDescent="0.2">
      <c r="A74" s="108" t="s">
        <v>222</v>
      </c>
      <c r="B74" s="118" t="s">
        <v>82</v>
      </c>
      <c r="C74" s="104">
        <v>1199.6999999999998</v>
      </c>
      <c r="D74" s="104">
        <f>'прилож 7'!E46</f>
        <v>2150</v>
      </c>
      <c r="E74" s="104">
        <f>'прилож 7'!F46</f>
        <v>2150</v>
      </c>
    </row>
    <row r="75" spans="1:5" ht="30.75" customHeight="1" x14ac:dyDescent="0.2">
      <c r="A75" s="111" t="s">
        <v>355</v>
      </c>
      <c r="B75" s="112" t="s">
        <v>356</v>
      </c>
      <c r="C75" s="104"/>
      <c r="D75" s="104">
        <f t="shared" ref="D75:E75" si="15">D77+D76</f>
        <v>950.5</v>
      </c>
      <c r="E75" s="104">
        <f t="shared" si="15"/>
        <v>950.5</v>
      </c>
    </row>
    <row r="76" spans="1:5" ht="27.75" customHeight="1" x14ac:dyDescent="0.2">
      <c r="A76" s="197" t="s">
        <v>360</v>
      </c>
      <c r="B76" s="198" t="s">
        <v>358</v>
      </c>
      <c r="C76" s="104"/>
      <c r="D76" s="104">
        <f>'прилож 7'!E146</f>
        <v>941</v>
      </c>
      <c r="E76" s="104">
        <f>'прилож 7'!F146</f>
        <v>941</v>
      </c>
    </row>
    <row r="77" spans="1:5" ht="27.75" customHeight="1" x14ac:dyDescent="0.2">
      <c r="A77" s="108" t="s">
        <v>361</v>
      </c>
      <c r="B77" s="119" t="s">
        <v>377</v>
      </c>
      <c r="C77" s="104"/>
      <c r="D77" s="104">
        <f>'прилож 7'!E148</f>
        <v>9.5</v>
      </c>
      <c r="E77" s="104">
        <f>'прилож 7'!F148</f>
        <v>9.5</v>
      </c>
    </row>
    <row r="78" spans="1:5" ht="20.25" customHeight="1" x14ac:dyDescent="0.2">
      <c r="A78" s="124" t="s">
        <v>223</v>
      </c>
      <c r="B78" s="125" t="s">
        <v>224</v>
      </c>
      <c r="C78" s="139">
        <f>C79</f>
        <v>66.8</v>
      </c>
      <c r="D78" s="139">
        <f t="shared" ref="D78:E78" si="16">D79</f>
        <v>886.7</v>
      </c>
      <c r="E78" s="139">
        <f t="shared" si="16"/>
        <v>886.7</v>
      </c>
    </row>
    <row r="79" spans="1:5" ht="15" x14ac:dyDescent="0.2">
      <c r="A79" s="111" t="s">
        <v>225</v>
      </c>
      <c r="B79" s="112" t="s">
        <v>226</v>
      </c>
      <c r="C79" s="140">
        <f>C80+C88</f>
        <v>66.8</v>
      </c>
      <c r="D79" s="140">
        <f>D80+D81+D82</f>
        <v>886.7</v>
      </c>
      <c r="E79" s="140">
        <f>E80+E81+E82</f>
        <v>886.7</v>
      </c>
    </row>
    <row r="80" spans="1:5" x14ac:dyDescent="0.2">
      <c r="A80" s="94" t="s">
        <v>299</v>
      </c>
      <c r="B80" s="96" t="s">
        <v>298</v>
      </c>
      <c r="C80" s="140">
        <v>36.799999999999997</v>
      </c>
      <c r="D80" s="140">
        <f>'прилож 7'!E60</f>
        <v>864</v>
      </c>
      <c r="E80" s="140">
        <f>'прилож 7'!F60</f>
        <v>864</v>
      </c>
    </row>
    <row r="81" spans="1:5" x14ac:dyDescent="0.2">
      <c r="A81" s="94" t="s">
        <v>350</v>
      </c>
      <c r="B81" s="96" t="s">
        <v>348</v>
      </c>
      <c r="C81" s="140"/>
      <c r="D81" s="140">
        <f>'прилож 7'!E62</f>
        <v>8.6999999999999993</v>
      </c>
      <c r="E81" s="140">
        <f>'прилож 7'!F62</f>
        <v>8.6999999999999993</v>
      </c>
    </row>
    <row r="82" spans="1:5" ht="25.5" x14ac:dyDescent="0.2">
      <c r="A82" s="94" t="s">
        <v>312</v>
      </c>
      <c r="B82" s="81" t="s">
        <v>311</v>
      </c>
      <c r="C82" s="140"/>
      <c r="D82" s="140">
        <f>'прилож 7'!E64</f>
        <v>14</v>
      </c>
      <c r="E82" s="140">
        <f>'прилож 7'!F64</f>
        <v>14</v>
      </c>
    </row>
    <row r="83" spans="1:5" ht="30" x14ac:dyDescent="0.2">
      <c r="A83" s="124" t="s">
        <v>227</v>
      </c>
      <c r="B83" s="125" t="s">
        <v>228</v>
      </c>
      <c r="C83" s="139">
        <f t="shared" ref="C83:E84" si="17">C84</f>
        <v>15</v>
      </c>
      <c r="D83" s="139">
        <f t="shared" si="17"/>
        <v>15</v>
      </c>
      <c r="E83" s="139">
        <f t="shared" si="17"/>
        <v>15</v>
      </c>
    </row>
    <row r="84" spans="1:5" ht="30" x14ac:dyDescent="0.2">
      <c r="A84" s="111" t="s">
        <v>229</v>
      </c>
      <c r="B84" s="112" t="s">
        <v>230</v>
      </c>
      <c r="C84" s="140">
        <f t="shared" si="17"/>
        <v>15</v>
      </c>
      <c r="D84" s="140">
        <f t="shared" si="17"/>
        <v>15</v>
      </c>
      <c r="E84" s="140">
        <f t="shared" si="17"/>
        <v>15</v>
      </c>
    </row>
    <row r="85" spans="1:5" ht="25.5" x14ac:dyDescent="0.2">
      <c r="A85" s="108" t="s">
        <v>231</v>
      </c>
      <c r="B85" s="118" t="s">
        <v>88</v>
      </c>
      <c r="C85" s="104">
        <v>15</v>
      </c>
      <c r="D85" s="104">
        <f>'прилож 7'!E58</f>
        <v>15</v>
      </c>
      <c r="E85" s="104">
        <f>'прилож 7'!F58</f>
        <v>15</v>
      </c>
    </row>
    <row r="86" spans="1:5" ht="30" x14ac:dyDescent="0.2">
      <c r="A86" s="214" t="s">
        <v>335</v>
      </c>
      <c r="B86" s="215" t="s">
        <v>336</v>
      </c>
      <c r="C86" s="211"/>
      <c r="D86" s="140">
        <f t="shared" ref="D86:E87" si="18">D87</f>
        <v>30</v>
      </c>
      <c r="E86" s="140">
        <f t="shared" si="18"/>
        <v>30</v>
      </c>
    </row>
    <row r="87" spans="1:5" ht="25.5" x14ac:dyDescent="0.2">
      <c r="A87" s="216" t="s">
        <v>337</v>
      </c>
      <c r="B87" s="217" t="s">
        <v>338</v>
      </c>
      <c r="C87" s="211"/>
      <c r="D87" s="140">
        <f t="shared" si="18"/>
        <v>30</v>
      </c>
      <c r="E87" s="140">
        <f t="shared" si="18"/>
        <v>30</v>
      </c>
    </row>
    <row r="88" spans="1:5" x14ac:dyDescent="0.2">
      <c r="A88" s="212" t="s">
        <v>319</v>
      </c>
      <c r="B88" s="213" t="s">
        <v>91</v>
      </c>
      <c r="C88" s="104">
        <v>30</v>
      </c>
      <c r="D88" s="104">
        <f>'прилож 7'!E79</f>
        <v>30</v>
      </c>
      <c r="E88" s="104">
        <f>'прилож 7'!F79</f>
        <v>30</v>
      </c>
    </row>
    <row r="89" spans="1:5" ht="38.25" customHeight="1" x14ac:dyDescent="0.25">
      <c r="A89" s="126" t="s">
        <v>232</v>
      </c>
      <c r="B89" s="127" t="s">
        <v>457</v>
      </c>
      <c r="C89" s="107" t="e">
        <f>C90+C94+C109</f>
        <v>#REF!</v>
      </c>
      <c r="D89" s="107">
        <f>D90+D94+D97+D109</f>
        <v>7616.6</v>
      </c>
      <c r="E89" s="107">
        <f>E90+E94+E97+E109</f>
        <v>5035.6000000000004</v>
      </c>
    </row>
    <row r="90" spans="1:5" ht="32.25" customHeight="1" x14ac:dyDescent="0.2">
      <c r="A90" s="124" t="s">
        <v>233</v>
      </c>
      <c r="B90" s="125" t="s">
        <v>472</v>
      </c>
      <c r="C90" s="139" t="e">
        <f>C91</f>
        <v>#REF!</v>
      </c>
      <c r="D90" s="139">
        <f t="shared" ref="D90:E90" si="19">D91</f>
        <v>262</v>
      </c>
      <c r="E90" s="139">
        <f t="shared" si="19"/>
        <v>262</v>
      </c>
    </row>
    <row r="91" spans="1:5" ht="30" x14ac:dyDescent="0.2">
      <c r="A91" s="111" t="s">
        <v>234</v>
      </c>
      <c r="B91" s="112" t="s">
        <v>473</v>
      </c>
      <c r="C91" s="140" t="e">
        <f>C92+#REF!</f>
        <v>#REF!</v>
      </c>
      <c r="D91" s="140">
        <f>D92+D93</f>
        <v>262</v>
      </c>
      <c r="E91" s="140">
        <f>E92+E93</f>
        <v>262</v>
      </c>
    </row>
    <row r="92" spans="1:5" ht="18" customHeight="1" x14ac:dyDescent="0.2">
      <c r="A92" s="108" t="s">
        <v>235</v>
      </c>
      <c r="B92" s="118" t="s">
        <v>420</v>
      </c>
      <c r="C92" s="104">
        <v>334</v>
      </c>
      <c r="D92" s="104">
        <f>'прилож 7'!E121</f>
        <v>262</v>
      </c>
      <c r="E92" s="104">
        <f>'прилож 7'!F121</f>
        <v>262</v>
      </c>
    </row>
    <row r="93" spans="1:5" ht="17.25" customHeight="1" x14ac:dyDescent="0.2">
      <c r="A93" s="94" t="s">
        <v>373</v>
      </c>
      <c r="B93" s="194" t="s">
        <v>371</v>
      </c>
      <c r="C93" s="162"/>
      <c r="D93" s="104">
        <f>'прилож 7'!E123</f>
        <v>0</v>
      </c>
      <c r="E93" s="104">
        <f>'прилож 7'!F123</f>
        <v>0</v>
      </c>
    </row>
    <row r="94" spans="1:5" ht="30" x14ac:dyDescent="0.25">
      <c r="A94" s="134" t="s">
        <v>236</v>
      </c>
      <c r="B94" s="163" t="s">
        <v>237</v>
      </c>
      <c r="C94" s="139">
        <f>C95</f>
        <v>20</v>
      </c>
      <c r="D94" s="139">
        <f t="shared" ref="D94:E95" si="20">D95</f>
        <v>20</v>
      </c>
      <c r="E94" s="139">
        <f t="shared" si="20"/>
        <v>20</v>
      </c>
    </row>
    <row r="95" spans="1:5" ht="29.25" customHeight="1" x14ac:dyDescent="0.2">
      <c r="A95" s="111" t="s">
        <v>238</v>
      </c>
      <c r="B95" s="131" t="s">
        <v>239</v>
      </c>
      <c r="C95" s="140">
        <f>C96</f>
        <v>20</v>
      </c>
      <c r="D95" s="140">
        <f t="shared" si="20"/>
        <v>20</v>
      </c>
      <c r="E95" s="140">
        <f t="shared" si="20"/>
        <v>20</v>
      </c>
    </row>
    <row r="96" spans="1:5" ht="18" customHeight="1" x14ac:dyDescent="0.2">
      <c r="A96" s="236" t="s">
        <v>240</v>
      </c>
      <c r="B96" s="113" t="s">
        <v>146</v>
      </c>
      <c r="C96" s="104">
        <v>20</v>
      </c>
      <c r="D96" s="104">
        <f>'прилож 7'!E125</f>
        <v>20</v>
      </c>
      <c r="E96" s="104">
        <f>'прилож 7'!F125</f>
        <v>20</v>
      </c>
    </row>
    <row r="97" spans="1:5" s="234" customFormat="1" ht="28.5" customHeight="1" x14ac:dyDescent="0.25">
      <c r="A97" s="214" t="s">
        <v>437</v>
      </c>
      <c r="B97" s="240" t="s">
        <v>474</v>
      </c>
      <c r="C97" s="235"/>
      <c r="D97" s="233">
        <f t="shared" ref="D97:E97" si="21">D98</f>
        <v>6810.6</v>
      </c>
      <c r="E97" s="233">
        <f t="shared" si="21"/>
        <v>4229.6000000000004</v>
      </c>
    </row>
    <row r="98" spans="1:5" s="234" customFormat="1" ht="18" customHeight="1" x14ac:dyDescent="0.2">
      <c r="A98" s="216" t="s">
        <v>438</v>
      </c>
      <c r="B98" s="131" t="s">
        <v>475</v>
      </c>
      <c r="C98" s="235"/>
      <c r="D98" s="233">
        <f>SUM(D99:D108)</f>
        <v>6810.6</v>
      </c>
      <c r="E98" s="233">
        <f>SUM(E99:E108)</f>
        <v>4229.6000000000004</v>
      </c>
    </row>
    <row r="99" spans="1:5" s="234" customFormat="1" ht="18" customHeight="1" x14ac:dyDescent="0.2">
      <c r="A99" s="239" t="s">
        <v>439</v>
      </c>
      <c r="B99" s="238" t="s">
        <v>476</v>
      </c>
      <c r="C99" s="235"/>
      <c r="D99" s="233">
        <f>'прилож 7'!E141</f>
        <v>2898</v>
      </c>
      <c r="E99" s="233">
        <f>'прилож 7'!F141</f>
        <v>2188.1</v>
      </c>
    </row>
    <row r="100" spans="1:5" s="234" customFormat="1" ht="18" customHeight="1" x14ac:dyDescent="0.2">
      <c r="A100" s="239" t="s">
        <v>440</v>
      </c>
      <c r="B100" s="238" t="s">
        <v>477</v>
      </c>
      <c r="C100" s="235"/>
      <c r="D100" s="233">
        <f>'прилож 7'!E137</f>
        <v>993</v>
      </c>
      <c r="E100" s="233">
        <f>'прилож 7'!F137</f>
        <v>993</v>
      </c>
    </row>
    <row r="101" spans="1:5" s="234" customFormat="1" ht="18" customHeight="1" x14ac:dyDescent="0.2">
      <c r="A101" s="239" t="s">
        <v>441</v>
      </c>
      <c r="B101" s="238" t="s">
        <v>431</v>
      </c>
      <c r="C101" s="235"/>
      <c r="D101" s="233">
        <f>'прилож 7'!E139</f>
        <v>182</v>
      </c>
      <c r="E101" s="233">
        <f>'прилож 7'!F139</f>
        <v>182</v>
      </c>
    </row>
    <row r="102" spans="1:5" s="234" customFormat="1" ht="18" customHeight="1" x14ac:dyDescent="0.2">
      <c r="A102" s="239" t="s">
        <v>442</v>
      </c>
      <c r="B102" s="238" t="s">
        <v>415</v>
      </c>
      <c r="C102" s="235"/>
      <c r="D102" s="233">
        <f>'прилож 7'!E127</f>
        <v>998</v>
      </c>
      <c r="E102" s="233">
        <f>'прилож 7'!F127</f>
        <v>98</v>
      </c>
    </row>
    <row r="103" spans="1:5" ht="18" customHeight="1" x14ac:dyDescent="0.2">
      <c r="A103" s="237" t="s">
        <v>443</v>
      </c>
      <c r="B103" s="238" t="s">
        <v>478</v>
      </c>
      <c r="C103" s="104"/>
      <c r="D103" s="104">
        <f>'прилож 7'!E135</f>
        <v>1369.1</v>
      </c>
      <c r="E103" s="104">
        <f>'прилож 7'!F135</f>
        <v>398</v>
      </c>
    </row>
    <row r="104" spans="1:5" ht="18" customHeight="1" x14ac:dyDescent="0.2">
      <c r="A104" s="108" t="s">
        <v>444</v>
      </c>
      <c r="B104" s="113" t="s">
        <v>421</v>
      </c>
      <c r="C104" s="104"/>
      <c r="D104" s="104">
        <f>'прилож 7'!E84</f>
        <v>135</v>
      </c>
      <c r="E104" s="104">
        <f>'прилож 7'!F84</f>
        <v>135</v>
      </c>
    </row>
    <row r="105" spans="1:5" ht="24" customHeight="1" x14ac:dyDescent="0.2">
      <c r="A105" s="108" t="s">
        <v>445</v>
      </c>
      <c r="B105" s="113" t="s">
        <v>422</v>
      </c>
      <c r="C105" s="104"/>
      <c r="D105" s="104">
        <f>'прилож 7'!E86</f>
        <v>15</v>
      </c>
      <c r="E105" s="104">
        <f>'прилож 7'!F86</f>
        <v>15</v>
      </c>
    </row>
    <row r="106" spans="1:5" ht="33" customHeight="1" x14ac:dyDescent="0.2">
      <c r="A106" s="108" t="s">
        <v>446</v>
      </c>
      <c r="B106" s="113" t="s">
        <v>375</v>
      </c>
      <c r="C106" s="104"/>
      <c r="D106" s="104">
        <f>'прилож 7'!E151</f>
        <v>68.5</v>
      </c>
      <c r="E106" s="104">
        <f>'прилож 7'!F151</f>
        <v>68.5</v>
      </c>
    </row>
    <row r="107" spans="1:5" ht="41.25" customHeight="1" x14ac:dyDescent="0.2">
      <c r="A107" s="108" t="s">
        <v>447</v>
      </c>
      <c r="B107" s="113" t="s">
        <v>426</v>
      </c>
      <c r="C107" s="104"/>
      <c r="D107" s="104">
        <f>'прилож 7'!E131</f>
        <v>52</v>
      </c>
      <c r="E107" s="104">
        <f>'прилож 7'!F131</f>
        <v>52</v>
      </c>
    </row>
    <row r="108" spans="1:5" ht="37.5" customHeight="1" x14ac:dyDescent="0.2">
      <c r="A108" s="108" t="s">
        <v>448</v>
      </c>
      <c r="B108" s="113" t="s">
        <v>413</v>
      </c>
      <c r="C108" s="104"/>
      <c r="D108" s="104">
        <f>'прилож 7'!E133</f>
        <v>100</v>
      </c>
      <c r="E108" s="104">
        <f>'прилож 7'!F133</f>
        <v>100</v>
      </c>
    </row>
    <row r="109" spans="1:5" ht="15" x14ac:dyDescent="0.2">
      <c r="A109" s="134" t="s">
        <v>241</v>
      </c>
      <c r="B109" s="125" t="s">
        <v>242</v>
      </c>
      <c r="C109" s="139">
        <f>C110</f>
        <v>409.7</v>
      </c>
      <c r="D109" s="139">
        <f t="shared" ref="D109:E110" si="22">D110</f>
        <v>524</v>
      </c>
      <c r="E109" s="139">
        <f t="shared" si="22"/>
        <v>524</v>
      </c>
    </row>
    <row r="110" spans="1:5" ht="30" x14ac:dyDescent="0.2">
      <c r="A110" s="135" t="s">
        <v>243</v>
      </c>
      <c r="B110" s="112" t="s">
        <v>244</v>
      </c>
      <c r="C110" s="140">
        <f>C111</f>
        <v>409.7</v>
      </c>
      <c r="D110" s="140">
        <f t="shared" si="22"/>
        <v>524</v>
      </c>
      <c r="E110" s="140">
        <f t="shared" si="22"/>
        <v>524</v>
      </c>
    </row>
    <row r="111" spans="1:5" ht="16.5" customHeight="1" x14ac:dyDescent="0.2">
      <c r="A111" s="136" t="s">
        <v>245</v>
      </c>
      <c r="B111" s="118" t="s">
        <v>414</v>
      </c>
      <c r="C111" s="104">
        <v>409.7</v>
      </c>
      <c r="D111" s="104">
        <f>'прилож 7'!E117</f>
        <v>524</v>
      </c>
      <c r="E111" s="104">
        <f>'прилож 7'!F117</f>
        <v>524</v>
      </c>
    </row>
    <row r="112" spans="1:5" ht="43.5" customHeight="1" x14ac:dyDescent="0.25">
      <c r="A112" s="126" t="s">
        <v>246</v>
      </c>
      <c r="B112" s="137" t="s">
        <v>458</v>
      </c>
      <c r="C112" s="107" t="e">
        <f>C113+C119+C122</f>
        <v>#REF!</v>
      </c>
      <c r="D112" s="107">
        <f t="shared" ref="D112:E112" si="23">D113+D119+D122</f>
        <v>15157</v>
      </c>
      <c r="E112" s="107">
        <f t="shared" si="23"/>
        <v>16759</v>
      </c>
    </row>
    <row r="113" spans="1:5" ht="30" x14ac:dyDescent="0.2">
      <c r="A113" s="124" t="s">
        <v>247</v>
      </c>
      <c r="B113" s="125" t="s">
        <v>479</v>
      </c>
      <c r="C113" s="139" t="e">
        <f>C114+C116</f>
        <v>#REF!</v>
      </c>
      <c r="D113" s="139">
        <f t="shared" ref="D113:E113" si="24">D114+D116</f>
        <v>14963</v>
      </c>
      <c r="E113" s="139">
        <f t="shared" si="24"/>
        <v>16565</v>
      </c>
    </row>
    <row r="114" spans="1:5" ht="28.5" customHeight="1" x14ac:dyDescent="0.2">
      <c r="A114" s="111" t="s">
        <v>248</v>
      </c>
      <c r="B114" s="112" t="s">
        <v>480</v>
      </c>
      <c r="C114" s="140" t="e">
        <f>#REF!+#REF!+#REF!+C115</f>
        <v>#REF!</v>
      </c>
      <c r="D114" s="140">
        <f t="shared" ref="D114:E114" si="25">D115</f>
        <v>8858</v>
      </c>
      <c r="E114" s="140">
        <f t="shared" si="25"/>
        <v>10341</v>
      </c>
    </row>
    <row r="115" spans="1:5" ht="30.75" customHeight="1" x14ac:dyDescent="0.2">
      <c r="A115" s="108" t="s">
        <v>249</v>
      </c>
      <c r="B115" s="118" t="s">
        <v>92</v>
      </c>
      <c r="C115" s="104">
        <v>4169</v>
      </c>
      <c r="D115" s="104">
        <f>'прилож 7'!E98</f>
        <v>8858</v>
      </c>
      <c r="E115" s="104">
        <f>'прилож 7'!F98</f>
        <v>10341</v>
      </c>
    </row>
    <row r="116" spans="1:5" ht="30" customHeight="1" x14ac:dyDescent="0.2">
      <c r="A116" s="111" t="s">
        <v>250</v>
      </c>
      <c r="B116" s="112" t="s">
        <v>481</v>
      </c>
      <c r="C116" s="140">
        <f>C117+C118</f>
        <v>5451.6</v>
      </c>
      <c r="D116" s="140">
        <f t="shared" ref="D116:E116" si="26">D117+D118</f>
        <v>6105</v>
      </c>
      <c r="E116" s="140">
        <f t="shared" si="26"/>
        <v>6224</v>
      </c>
    </row>
    <row r="117" spans="1:5" ht="38.25" x14ac:dyDescent="0.2">
      <c r="A117" s="108" t="s">
        <v>251</v>
      </c>
      <c r="B117" s="118" t="s">
        <v>137</v>
      </c>
      <c r="C117" s="104">
        <v>5397</v>
      </c>
      <c r="D117" s="104">
        <f>'прилож 7'!E94</f>
        <v>6044</v>
      </c>
      <c r="E117" s="104">
        <f>'прилож 7'!F94</f>
        <v>6162</v>
      </c>
    </row>
    <row r="118" spans="1:5" ht="40.5" customHeight="1" x14ac:dyDescent="0.2">
      <c r="A118" s="108" t="s">
        <v>463</v>
      </c>
      <c r="B118" s="119" t="s">
        <v>289</v>
      </c>
      <c r="C118" s="104">
        <v>54.6</v>
      </c>
      <c r="D118" s="104">
        <f>'прилож 7'!E96</f>
        <v>61</v>
      </c>
      <c r="E118" s="104">
        <f>'прилож 7'!F96</f>
        <v>62</v>
      </c>
    </row>
    <row r="119" spans="1:5" ht="30" x14ac:dyDescent="0.2">
      <c r="A119" s="124" t="s">
        <v>252</v>
      </c>
      <c r="B119" s="125" t="s">
        <v>253</v>
      </c>
      <c r="C119" s="139">
        <f>C120</f>
        <v>5</v>
      </c>
      <c r="D119" s="139">
        <f t="shared" ref="D119:E120" si="27">D120</f>
        <v>5</v>
      </c>
      <c r="E119" s="139">
        <f t="shared" si="27"/>
        <v>5</v>
      </c>
    </row>
    <row r="120" spans="1:5" ht="17.25" customHeight="1" x14ac:dyDescent="0.2">
      <c r="A120" s="111" t="s">
        <v>254</v>
      </c>
      <c r="B120" s="112" t="s">
        <v>255</v>
      </c>
      <c r="C120" s="140">
        <f>C121</f>
        <v>5</v>
      </c>
      <c r="D120" s="140">
        <f t="shared" si="27"/>
        <v>5</v>
      </c>
      <c r="E120" s="140">
        <f t="shared" si="27"/>
        <v>5</v>
      </c>
    </row>
    <row r="121" spans="1:5" ht="25.5" x14ac:dyDescent="0.2">
      <c r="A121" s="138" t="s">
        <v>256</v>
      </c>
      <c r="B121" s="119" t="s">
        <v>387</v>
      </c>
      <c r="C121" s="104">
        <v>5</v>
      </c>
      <c r="D121" s="104">
        <f>'прилож 7'!E100</f>
        <v>5</v>
      </c>
      <c r="E121" s="104">
        <f>'прилож 7'!F100</f>
        <v>5</v>
      </c>
    </row>
    <row r="122" spans="1:5" ht="30" x14ac:dyDescent="0.2">
      <c r="A122" s="124" t="s">
        <v>257</v>
      </c>
      <c r="B122" s="125" t="s">
        <v>482</v>
      </c>
      <c r="C122" s="139" t="e">
        <f>C123</f>
        <v>#REF!</v>
      </c>
      <c r="D122" s="139">
        <f t="shared" ref="D122:E123" si="28">D123</f>
        <v>189</v>
      </c>
      <c r="E122" s="139">
        <f t="shared" si="28"/>
        <v>189</v>
      </c>
    </row>
    <row r="123" spans="1:5" ht="30.75" customHeight="1" x14ac:dyDescent="0.2">
      <c r="A123" s="111" t="s">
        <v>258</v>
      </c>
      <c r="B123" s="112" t="s">
        <v>483</v>
      </c>
      <c r="C123" s="140" t="e">
        <f>C124+#REF!</f>
        <v>#REF!</v>
      </c>
      <c r="D123" s="140">
        <f t="shared" si="28"/>
        <v>189</v>
      </c>
      <c r="E123" s="140">
        <f t="shared" si="28"/>
        <v>189</v>
      </c>
    </row>
    <row r="124" spans="1:5" ht="15.75" customHeight="1" x14ac:dyDescent="0.2">
      <c r="A124" s="108" t="s">
        <v>326</v>
      </c>
      <c r="B124" s="142" t="s">
        <v>324</v>
      </c>
      <c r="C124" s="104">
        <v>10</v>
      </c>
      <c r="D124" s="104">
        <f>'прилож 7'!E90</f>
        <v>189</v>
      </c>
      <c r="E124" s="104">
        <f>'прилож 7'!F90</f>
        <v>189</v>
      </c>
    </row>
    <row r="125" spans="1:5" ht="57" x14ac:dyDescent="0.25">
      <c r="A125" s="126" t="s">
        <v>259</v>
      </c>
      <c r="B125" s="137" t="s">
        <v>459</v>
      </c>
      <c r="C125" s="107" t="e">
        <f>C126+C132+#REF!+C136</f>
        <v>#REF!</v>
      </c>
      <c r="D125" s="107">
        <f>D126+D132+D136</f>
        <v>33806.339999999997</v>
      </c>
      <c r="E125" s="107">
        <f>E126+E132+E136</f>
        <v>33247.199999999997</v>
      </c>
    </row>
    <row r="126" spans="1:5" ht="30" customHeight="1" x14ac:dyDescent="0.2">
      <c r="A126" s="124" t="s">
        <v>260</v>
      </c>
      <c r="B126" s="125" t="s">
        <v>484</v>
      </c>
      <c r="C126" s="139" t="e">
        <f>C127</f>
        <v>#REF!</v>
      </c>
      <c r="D126" s="139">
        <f t="shared" ref="D126:E126" si="29">D127</f>
        <v>31783</v>
      </c>
      <c r="E126" s="139">
        <f t="shared" si="29"/>
        <v>31784</v>
      </c>
    </row>
    <row r="127" spans="1:5" ht="15" x14ac:dyDescent="0.2">
      <c r="A127" s="111" t="s">
        <v>261</v>
      </c>
      <c r="B127" s="112" t="s">
        <v>485</v>
      </c>
      <c r="C127" s="140" t="e">
        <f>C128+C130+C131+#REF!</f>
        <v>#REF!</v>
      </c>
      <c r="D127" s="140">
        <f>D128+D129+D130+D131</f>
        <v>31783</v>
      </c>
      <c r="E127" s="140">
        <f>E128+E129+E130+E131</f>
        <v>31784</v>
      </c>
    </row>
    <row r="128" spans="1:5" ht="21" customHeight="1" x14ac:dyDescent="0.2">
      <c r="A128" s="108" t="s">
        <v>262</v>
      </c>
      <c r="B128" s="118" t="s">
        <v>330</v>
      </c>
      <c r="C128" s="104">
        <v>15284.9</v>
      </c>
      <c r="D128" s="104">
        <f>'прилож 7'!E14+'прилож 7'!E22+'прилож 7'!E34</f>
        <v>31165</v>
      </c>
      <c r="E128" s="104">
        <f>'прилож 7'!F14+'прилож 7'!F22+'прилож 7'!F34</f>
        <v>31166</v>
      </c>
    </row>
    <row r="129" spans="1:5" ht="30" customHeight="1" x14ac:dyDescent="0.2">
      <c r="A129" s="108" t="s">
        <v>334</v>
      </c>
      <c r="B129" s="118" t="s">
        <v>332</v>
      </c>
      <c r="C129" s="104"/>
      <c r="D129" s="104">
        <f>'прилож 7'!E26</f>
        <v>500</v>
      </c>
      <c r="E129" s="104">
        <f>'прилож 7'!F26</f>
        <v>500</v>
      </c>
    </row>
    <row r="130" spans="1:5" ht="25.5" x14ac:dyDescent="0.2">
      <c r="A130" s="108" t="s">
        <v>263</v>
      </c>
      <c r="B130" s="118" t="s">
        <v>492</v>
      </c>
      <c r="C130" s="104">
        <v>300</v>
      </c>
      <c r="D130" s="104">
        <f>'прилож 7'!E54</f>
        <v>100</v>
      </c>
      <c r="E130" s="104">
        <f>'прилож 7'!F54</f>
        <v>100</v>
      </c>
    </row>
    <row r="131" spans="1:5" ht="25.5" x14ac:dyDescent="0.2">
      <c r="A131" s="108" t="s">
        <v>264</v>
      </c>
      <c r="B131" s="118" t="s">
        <v>94</v>
      </c>
      <c r="C131" s="104">
        <v>74</v>
      </c>
      <c r="D131" s="104">
        <f>'прилож 7'!E107</f>
        <v>18</v>
      </c>
      <c r="E131" s="104">
        <f>'прилож 7'!F107</f>
        <v>18</v>
      </c>
    </row>
    <row r="132" spans="1:5" ht="30" x14ac:dyDescent="0.2">
      <c r="A132" s="124" t="s">
        <v>265</v>
      </c>
      <c r="B132" s="125" t="s">
        <v>266</v>
      </c>
      <c r="C132" s="139">
        <f>C133</f>
        <v>18</v>
      </c>
      <c r="D132" s="139">
        <f t="shared" ref="D132:E132" si="30">D133</f>
        <v>11</v>
      </c>
      <c r="E132" s="139">
        <f t="shared" si="30"/>
        <v>11</v>
      </c>
    </row>
    <row r="133" spans="1:5" ht="30" x14ac:dyDescent="0.2">
      <c r="A133" s="111" t="s">
        <v>267</v>
      </c>
      <c r="B133" s="112" t="s">
        <v>268</v>
      </c>
      <c r="C133" s="140">
        <f>C134+C135</f>
        <v>18</v>
      </c>
      <c r="D133" s="140">
        <f t="shared" ref="D133:E133" si="31">D134+D135</f>
        <v>11</v>
      </c>
      <c r="E133" s="140">
        <f t="shared" si="31"/>
        <v>11</v>
      </c>
    </row>
    <row r="134" spans="1:5" ht="26.25" customHeight="1" x14ac:dyDescent="0.2">
      <c r="A134" s="108" t="s">
        <v>269</v>
      </c>
      <c r="B134" s="118" t="s">
        <v>86</v>
      </c>
      <c r="C134" s="104">
        <v>10</v>
      </c>
      <c r="D134" s="104">
        <f>'прилож 7'!E56</f>
        <v>10</v>
      </c>
      <c r="E134" s="104">
        <f>'прилож 7'!F56</f>
        <v>10</v>
      </c>
    </row>
    <row r="135" spans="1:5" ht="37.5" customHeight="1" x14ac:dyDescent="0.2">
      <c r="A135" s="108" t="s">
        <v>270</v>
      </c>
      <c r="B135" s="118" t="s">
        <v>80</v>
      </c>
      <c r="C135" s="104">
        <v>8</v>
      </c>
      <c r="D135" s="104">
        <f>'прилож 7'!E52</f>
        <v>1</v>
      </c>
      <c r="E135" s="104">
        <f>'прилож 7'!F52</f>
        <v>1</v>
      </c>
    </row>
    <row r="136" spans="1:5" ht="30.75" customHeight="1" x14ac:dyDescent="0.2">
      <c r="A136" s="124" t="s">
        <v>271</v>
      </c>
      <c r="B136" s="125" t="s">
        <v>486</v>
      </c>
      <c r="C136" s="139" t="e">
        <f>C137+#REF!</f>
        <v>#REF!</v>
      </c>
      <c r="D136" s="243">
        <f>D137+D139</f>
        <v>2012.3400000000001</v>
      </c>
      <c r="E136" s="139">
        <f>E137+E139</f>
        <v>1452.2</v>
      </c>
    </row>
    <row r="137" spans="1:5" ht="30" x14ac:dyDescent="0.2">
      <c r="A137" s="111" t="s">
        <v>272</v>
      </c>
      <c r="B137" s="112" t="s">
        <v>273</v>
      </c>
      <c r="C137" s="140" t="e">
        <f>C138+#REF!</f>
        <v>#REF!</v>
      </c>
      <c r="D137" s="140">
        <f>D138</f>
        <v>1409</v>
      </c>
      <c r="E137" s="140">
        <f>E138</f>
        <v>1409</v>
      </c>
    </row>
    <row r="138" spans="1:5" ht="17.25" customHeight="1" x14ac:dyDescent="0.2">
      <c r="A138" s="108" t="s">
        <v>274</v>
      </c>
      <c r="B138" s="118" t="s">
        <v>100</v>
      </c>
      <c r="C138" s="104">
        <v>528</v>
      </c>
      <c r="D138" s="104">
        <f>'прилож 7'!E226</f>
        <v>1409</v>
      </c>
      <c r="E138" s="104">
        <f>'прилож 7'!F226</f>
        <v>1409</v>
      </c>
    </row>
    <row r="139" spans="1:5" ht="30" customHeight="1" x14ac:dyDescent="0.2">
      <c r="A139" s="111" t="s">
        <v>275</v>
      </c>
      <c r="B139" s="112" t="s">
        <v>276</v>
      </c>
      <c r="C139" s="104"/>
      <c r="D139" s="159">
        <f>D140+D141+D142</f>
        <v>603.34</v>
      </c>
      <c r="E139" s="159">
        <f>E140+E141+E142</f>
        <v>43.2</v>
      </c>
    </row>
    <row r="140" spans="1:5" ht="37.5" customHeight="1" x14ac:dyDescent="0.2">
      <c r="A140" s="108" t="s">
        <v>277</v>
      </c>
      <c r="B140" s="118" t="s">
        <v>102</v>
      </c>
      <c r="C140" s="104">
        <v>38.4</v>
      </c>
      <c r="D140" s="104">
        <f>'прилож 7'!E228</f>
        <v>43.2</v>
      </c>
      <c r="E140" s="104">
        <f>'прилож 7'!F228</f>
        <v>43.2</v>
      </c>
    </row>
    <row r="141" spans="1:5" ht="25.5" x14ac:dyDescent="0.2">
      <c r="A141" s="108" t="s">
        <v>278</v>
      </c>
      <c r="B141" s="118" t="s">
        <v>109</v>
      </c>
      <c r="C141" s="104">
        <v>358.7</v>
      </c>
      <c r="D141" s="159">
        <f>'прилож 7'!E68</f>
        <v>559.21</v>
      </c>
      <c r="E141" s="104">
        <f>'прилож 7'!F68</f>
        <v>0</v>
      </c>
    </row>
    <row r="142" spans="1:5" ht="25.5" x14ac:dyDescent="0.2">
      <c r="A142" s="108" t="s">
        <v>295</v>
      </c>
      <c r="B142" s="118" t="s">
        <v>293</v>
      </c>
      <c r="C142" s="104">
        <v>2</v>
      </c>
      <c r="D142" s="159">
        <f>'прилож 7'!E30</f>
        <v>0.93</v>
      </c>
      <c r="E142" s="104">
        <f>'прилож 7'!F30</f>
        <v>0</v>
      </c>
    </row>
    <row r="143" spans="1:5" ht="15" x14ac:dyDescent="0.25">
      <c r="A143" s="108"/>
      <c r="B143" s="137" t="s">
        <v>279</v>
      </c>
      <c r="C143" s="114" t="e">
        <f>C144+C145+#REF!+C146</f>
        <v>#REF!</v>
      </c>
      <c r="D143" s="160">
        <f t="shared" ref="D143:E143" si="32">D144+D145+D146</f>
        <v>224</v>
      </c>
      <c r="E143" s="160">
        <f t="shared" si="32"/>
        <v>224</v>
      </c>
    </row>
    <row r="144" spans="1:5" ht="25.5" x14ac:dyDescent="0.2">
      <c r="A144" s="108" t="s">
        <v>280</v>
      </c>
      <c r="B144" s="113" t="s">
        <v>487</v>
      </c>
      <c r="C144" s="104">
        <v>156.1</v>
      </c>
      <c r="D144" s="104">
        <f>'прилож 7'!E42</f>
        <v>100</v>
      </c>
      <c r="E144" s="104">
        <f>'прилож 7'!F42</f>
        <v>100</v>
      </c>
    </row>
    <row r="145" spans="1:5" ht="25.5" x14ac:dyDescent="0.2">
      <c r="A145" s="108" t="s">
        <v>296</v>
      </c>
      <c r="B145" s="81" t="s">
        <v>488</v>
      </c>
      <c r="C145" s="104">
        <v>61</v>
      </c>
      <c r="D145" s="104">
        <f>'прилож 7'!E40</f>
        <v>70</v>
      </c>
      <c r="E145" s="104">
        <f>'прилож 7'!F40</f>
        <v>70</v>
      </c>
    </row>
    <row r="146" spans="1:5" ht="14.25" customHeight="1" x14ac:dyDescent="0.2">
      <c r="A146" s="108" t="s">
        <v>281</v>
      </c>
      <c r="B146" s="113" t="s">
        <v>75</v>
      </c>
      <c r="C146" s="121">
        <v>50</v>
      </c>
      <c r="D146" s="121">
        <f>'прилож 7'!E18</f>
        <v>54</v>
      </c>
      <c r="E146" s="121">
        <f>'прилож 7'!F18</f>
        <v>54</v>
      </c>
    </row>
    <row r="147" spans="1:5" x14ac:dyDescent="0.2">
      <c r="A147" s="108"/>
      <c r="B147" s="242" t="s">
        <v>451</v>
      </c>
      <c r="C147" s="17"/>
      <c r="D147" s="17">
        <v>2363</v>
      </c>
      <c r="E147" s="17">
        <v>4727</v>
      </c>
    </row>
    <row r="148" spans="1:5" ht="15.75" x14ac:dyDescent="0.25">
      <c r="A148" s="182"/>
      <c r="B148" s="192" t="s">
        <v>282</v>
      </c>
      <c r="C148" s="145" t="e">
        <f>C9+C50+C60+C68+C89+C112+C125+C143</f>
        <v>#REF!</v>
      </c>
      <c r="D148" s="241">
        <f>D9+D50+D60+D68+D89+D112+D125+D143+D147</f>
        <v>157605.34</v>
      </c>
      <c r="E148" s="241">
        <f>E9+E50+E60+E68+E89+E112+E125+E143+E147</f>
        <v>151232.20000000001</v>
      </c>
    </row>
    <row r="149" spans="1:5" x14ac:dyDescent="0.2">
      <c r="A149" s="183"/>
      <c r="B149" s="109"/>
    </row>
    <row r="150" spans="1:5" x14ac:dyDescent="0.2">
      <c r="A150" s="183"/>
      <c r="B150" s="109"/>
      <c r="D150" s="171"/>
    </row>
    <row r="151" spans="1:5" x14ac:dyDescent="0.2">
      <c r="A151" s="183"/>
      <c r="B151" s="109"/>
    </row>
  </sheetData>
  <mergeCells count="2">
    <mergeCell ref="A1:B1"/>
    <mergeCell ref="A5:B6"/>
  </mergeCells>
  <phoneticPr fontId="71" type="noConversion"/>
  <pageMargins left="0.78740157480314965" right="0.43307086614173229" top="0.51181102362204722" bottom="0.51181102362204722" header="0.51181102362204722" footer="0.23622047244094491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 5</vt:lpstr>
      <vt:lpstr>прилож 7</vt:lpstr>
      <vt:lpstr>прилож 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Tatyana</cp:lastModifiedBy>
  <cp:lastPrinted>2023-11-10T07:04:53Z</cp:lastPrinted>
  <dcterms:created xsi:type="dcterms:W3CDTF">2005-01-05T12:26:20Z</dcterms:created>
  <dcterms:modified xsi:type="dcterms:W3CDTF">2023-11-17T07:43:01Z</dcterms:modified>
</cp:coreProperties>
</file>