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35" windowHeight="12360"/>
  </bookViews>
  <sheets>
    <sheet name="Приложение 6" sheetId="2" r:id="rId1"/>
  </sheets>
  <calcPr calcId="152511" calcMode="manual"/>
</workbook>
</file>

<file path=xl/calcChain.xml><?xml version="1.0" encoding="utf-8"?>
<calcChain xmlns="http://schemas.openxmlformats.org/spreadsheetml/2006/main">
  <c r="C91" i="2" l="1"/>
  <c r="C24" i="2" l="1"/>
  <c r="C67" i="2" l="1"/>
  <c r="C54" i="2"/>
  <c r="C111" i="2" l="1"/>
  <c r="C51" i="2"/>
  <c r="C50" i="2" s="1"/>
  <c r="C28" i="2"/>
  <c r="C31" i="2"/>
  <c r="C30" i="2" s="1"/>
  <c r="C12" i="2"/>
  <c r="C11" i="2" s="1"/>
  <c r="C104" i="2"/>
  <c r="C87" i="2"/>
  <c r="C66" i="2" s="1"/>
  <c r="C113" i="2" s="1"/>
  <c r="C75" i="2"/>
  <c r="C70" i="2" s="1"/>
  <c r="C58" i="2"/>
  <c r="C45" i="2"/>
  <c r="C40" i="2"/>
  <c r="C38" i="2"/>
  <c r="C35" i="2"/>
  <c r="C33" i="2"/>
  <c r="C25" i="2"/>
  <c r="C19" i="2"/>
  <c r="C18" i="2" s="1"/>
  <c r="C37" i="2" l="1"/>
  <c r="C9" i="2" l="1"/>
</calcChain>
</file>

<file path=xl/sharedStrings.xml><?xml version="1.0" encoding="utf-8"?>
<sst xmlns="http://schemas.openxmlformats.org/spreadsheetml/2006/main" count="218" uniqueCount="214">
  <si>
    <t xml:space="preserve">1 00 00000 00 0000 000  </t>
  </si>
  <si>
    <t>Доходы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</si>
  <si>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</si>
  <si>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</si>
  <si>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</si>
  <si>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</si>
  <si>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1 01 02020 01 0000 110</t>
  </si>
  <si>
    <t>Налоги на совокупный доход</t>
  </si>
  <si>
    <t>Единый налог на вмененный доход для отдельных видов деятельности</t>
  </si>
  <si>
    <t xml:space="preserve"> </t>
  </si>
  <si>
    <t xml:space="preserve">1 08 00000 00 0000 000   </t>
  </si>
  <si>
    <t>Государственная пошлина</t>
  </si>
  <si>
    <t xml:space="preserve">1 08 03010 01 0000 110 </t>
  </si>
  <si>
    <t xml:space="preserve"> 1 11 00000 00 0000 000</t>
  </si>
  <si>
    <t xml:space="preserve"> 1 16 00000 00 0000 000</t>
  </si>
  <si>
    <t>Штрафы, санкции, возмещение ущерба</t>
  </si>
  <si>
    <t>2 00 00000 00 0000 000</t>
  </si>
  <si>
    <t>ВСЕГО  ДОХОДОВ</t>
  </si>
  <si>
    <t>Код дохода</t>
  </si>
  <si>
    <t>Наименование бюджетной классификации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</si>
  <si>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</si>
  <si>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</si>
  <si>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</si>
  <si>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</si>
  <si>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</si>
  <si>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Единый сельскохозяйственный налог</t>
  </si>
  <si>
    <t xml:space="preserve"> 1 14 00000 00 0000 000</t>
  </si>
  <si>
    <t>Доходы от продажи материальных и нематериальных активов</t>
  </si>
  <si>
    <t>Иные межбюджетные трансферты</t>
  </si>
  <si>
    <t>1 11 05000 00 0000 120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</si>
  <si>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9"/>
        <rFont val="Arial"/>
        <family val="2"/>
        <charset val="204"/>
      </rPr>
      <t>1</t>
    </r>
    <r>
      <rPr>
        <i/>
        <sz val="9"/>
        <rFont val="Arial"/>
        <family val="2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</si>
  <si>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</si>
  <si>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1 01 02010 01 0000 110</t>
  </si>
  <si>
    <t>Доходы от реализации иного имущества, находящегося в собственности муниципальных районов ( 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</si>
  <si>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 xml:space="preserve"> 1 14 02053 05 0000 410</t>
  </si>
  <si>
    <t>1 12 01040 01 0000 120</t>
  </si>
  <si>
    <t>Плата за размещение отходов производства и потребления</t>
  </si>
  <si>
    <t>1 01 02030 01 0000 110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</si>
  <si>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</si>
  <si>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1 01 02040 01 0000 110</t>
  </si>
  <si>
    <t>Плата за выбросы загрязняющих веществ в атмосферный воздух стационарными объектами</t>
  </si>
  <si>
    <t>1 12 01010 01 0000 120</t>
  </si>
  <si>
    <t>1 12 01030 01 0000 120</t>
  </si>
  <si>
    <t>Плата за сбросы загрязняющих веществ в водные объекты</t>
  </si>
  <si>
    <t xml:space="preserve">Доходы от сдачи в аренду имущества, составляющего казну муниципальных районов ( за исключением земельных участков) </t>
  </si>
  <si>
    <t>1 11 05075 05 0000 120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</si>
  <si>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</si>
  <si>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</si>
  <si>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</si>
  <si>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</si>
  <si>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1 05 03000 01 0000 110</t>
  </si>
  <si>
    <t xml:space="preserve">       -    Субвенции бюджетам муниципальных районов на выполнение передаваемых полномочий субъектов РФ, из них: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</si>
  <si>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</si>
  <si>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1 03 02230 01 0000 110</t>
  </si>
  <si>
    <t>1 03 02240 01 0000 110</t>
  </si>
  <si>
    <t>1 03 02250 01 0000 110</t>
  </si>
  <si>
    <t>1 03 02260 01 0000 110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</si>
  <si>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</si>
  <si>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</si>
  <si>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</si>
  <si>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</si>
  <si>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земельных участков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</si>
  <si>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</si>
  <si>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</si>
  <si>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1 11 05025 05 0000 120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</si>
  <si>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</si>
  <si>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</si>
  <si>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</si>
  <si>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Субсидии на формирование районных фондов финансовой поддержки бюджетов поселений</t>
  </si>
  <si>
    <t>Субсидии на осуществление мероприятий по организации питания в муниципальных общеобразовательных учреждениях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</si>
  <si>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</si>
  <si>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</si>
  <si>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</si>
  <si>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</si>
  <si>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исполнение полномочий органов государственной власти Псковской области по расчету и предоставлению дотаций бюджетам поселений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</si>
  <si>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</si>
  <si>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</si>
  <si>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Прочие субсидии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</si>
  <si>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</si>
  <si>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</si>
  <si>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</si>
  <si>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</si>
  <si>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</t>
  </si>
  <si>
    <t xml:space="preserve">                         тыс.руб.</t>
  </si>
  <si>
    <t>1 11 05013 05 0000 120</t>
  </si>
  <si>
    <t xml:space="preserve"> 1 14 06013 05 0000 430</t>
  </si>
  <si>
    <t>Субсидии на реализацию мероприятий в рамках основного мероприятия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</si>
  <si>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Доходы в виде прибыли, приходящейся на доли в уставных (складочных) капиталах хозяйственных товариществ и обществ или дивидендов по акциям, принадлежащим Российской Федерации, субъектам РФ или муниципальным образованиям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</si>
  <si>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</si>
  <si>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 или дивидендов по акциям, принадлежащим муниципальным районам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</si>
  <si>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</si>
  <si>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1 05 00000 00 0000 000</t>
  </si>
  <si>
    <t>1 11 01000 00 0000 120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</si>
  <si>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</si>
  <si>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</si>
  <si>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2 02 10000 00 0000 150</t>
  </si>
  <si>
    <t>2 02 15001 05 0000 150</t>
  </si>
  <si>
    <t>2 02 20000 00 0000 150</t>
  </si>
  <si>
    <t>2 02 29999 05 0000 150</t>
  </si>
  <si>
    <t>2 02 29999 05 9087 150</t>
  </si>
  <si>
    <t>2 02 29999 05 9106 150</t>
  </si>
  <si>
    <t>2 02 29999 05 9156 150</t>
  </si>
  <si>
    <t>2 02 29999 05 9092 150</t>
  </si>
  <si>
    <t>2 02 29999 05 9142 150</t>
  </si>
  <si>
    <t>2 02 29999 05 9149 150</t>
  </si>
  <si>
    <t>2 02 30000 00 0000 150</t>
  </si>
  <si>
    <t>2 02 35118 05 0000 150</t>
  </si>
  <si>
    <t>2 02 30021 05 0000 150</t>
  </si>
  <si>
    <t>2 02 30024 05 0000 150</t>
  </si>
  <si>
    <t>2 02 30024 05 9111 150</t>
  </si>
  <si>
    <t>2 02 30024 05 9112 150</t>
  </si>
  <si>
    <t>2 02 30024 05 9113 150</t>
  </si>
  <si>
    <t>2 02 30024 05 9115 150</t>
  </si>
  <si>
    <t>2 02 30024 05 9118 150</t>
  </si>
  <si>
    <t>2 02 30024 05 9120 150</t>
  </si>
  <si>
    <t>2 02 30024 05 9152 150</t>
  </si>
  <si>
    <t>2 02 30029 05 0000 150</t>
  </si>
  <si>
    <t>2 02 40000 00 0000 150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</si>
  <si>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</si>
  <si>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</si>
  <si>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</si>
  <si>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2 02 15002 05 0000 150</t>
  </si>
  <si>
    <t>2 02 30024 05 9161 150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</si>
  <si>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</si>
  <si>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2 02 25299 05 0000 150</t>
  </si>
  <si>
    <t>2 02 25467 05 0000 150</t>
  </si>
  <si>
    <t>Субсидии на ликвидацию очагов сорного растения борщевик Сосновского</t>
  </si>
  <si>
    <t>2 02 29999 05 9198 150</t>
  </si>
  <si>
    <t xml:space="preserve">2 02 45303 05 0000 150 </t>
  </si>
  <si>
    <t>2 02 35082 05 0000 150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</si>
  <si>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</si>
  <si>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</si>
  <si>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1 16 01070 01 0000 140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</si>
  <si>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</si>
  <si>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</si>
  <si>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</si>
  <si>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</si>
  <si>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</si>
  <si>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</si>
  <si>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</si>
  <si>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Иные межбюджетные трансферты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 </t>
  </si>
  <si>
    <t>1 16 01170 01 0000 140</t>
  </si>
  <si>
    <t>2 02 30024 05 9209 150</t>
  </si>
  <si>
    <t xml:space="preserve"> ДОХОДЫ</t>
  </si>
  <si>
    <t>2 02 20216 05 0000 150</t>
  </si>
  <si>
    <t>1 05 01000 00 0000 110</t>
  </si>
  <si>
    <t>Налог, взимаемый с налогоплаательщиков, выбравщих в качестве объекта налогооблажения доходы</t>
  </si>
  <si>
    <t>1 05 01010 01 0000 110</t>
  </si>
  <si>
    <t>1 05 01020 01 0000 110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</si>
  <si>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</si>
  <si>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1 05 04000 02 0000 110</t>
  </si>
  <si>
    <t>1 05 04020 02 0000 110</t>
  </si>
  <si>
    <t>2 02 49999 05 9271 150</t>
  </si>
  <si>
    <t>2 02 29999 05 9240 150</t>
  </si>
  <si>
    <t>Субсидии муниципальным образованиям на реализацию мероприятий по обеспечению безопасности гидротехнических сооружений</t>
  </si>
  <si>
    <t>2 02 30024 05 9288 150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</si>
  <si>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</si>
  <si>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Приложение 1</t>
  </si>
  <si>
    <t>2 02 29999 05 9300 150</t>
  </si>
  <si>
    <t>Субсидии на предоставление педагогическим работникам  муниципальных образовательных организаций дополнительной поддержки на бесплатное посещение культурно-массовых мероприятий</t>
  </si>
  <si>
    <t>2 02 29999 05 9192 150</t>
  </si>
  <si>
    <t>Субсидии на развитие институтов территориального общественного самоуправления и поддержку проектов местных инициатив</t>
  </si>
  <si>
    <t>2 02 30024 05 9301 150</t>
  </si>
  <si>
    <t>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</si>
  <si>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2 02 49999 05 9272 150 </t>
  </si>
  <si>
    <t>Резервный фонд Правительства области</t>
  </si>
  <si>
    <t>2 02 49999 05 9253 150</t>
  </si>
  <si>
    <t xml:space="preserve">Иные межбюджетные трансферты на воспитание и обучение детей-инвалидов в муниципальных дошкольных образовательных учреждениях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</si>
  <si>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</si>
  <si>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Налог,взимаемый в связи  с применением патентной системы налогооблажения</t>
  </si>
  <si>
    <t>Налог,взимаемый в связи с применением упрощенной системы налогооблажения</t>
  </si>
  <si>
    <t>Налог на доходы физических лиц в виде фиксированных авансовых платежей с доходов, полученных 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</si>
  <si>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БЕЗВОЗМЕЗДНЫЕ ПОСТУПЛЕНИЯ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</si>
  <si>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</si>
  <si>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 федеральной целевой программы "Увековечение памяти погибших при защите Отечества на 2019 - 2024 годы"</t>
  </si>
  <si>
    <t>2 02 25555 05 0000 150</t>
  </si>
  <si>
    <t>2 02 25304 05 0000 150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</si>
  <si>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</si>
  <si>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</si>
  <si>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</si>
  <si>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</si>
  <si>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</si>
  <si>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</si>
  <si>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</si>
  <si>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2 02 45179 05 0000 150 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</si>
  <si>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</si>
  <si>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Факт на 2023 год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</si>
  <si>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</si>
  <si>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</si>
  <si>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1 05 02000 02 0000 110</t>
  </si>
  <si>
    <t>1 05 03000 01 0000 110</t>
  </si>
  <si>
    <t>2 19 27372 05 0000 150</t>
  </si>
  <si>
    <t>Возврат остатков субсидий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 из бюджетов муниципальных районов</t>
  </si>
  <si>
    <t>1 05 02010 02 0000 110</t>
  </si>
  <si>
    <t>1 05 03010 01 0000 110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</si>
  <si>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</si>
  <si>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</si>
  <si>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</si>
  <si>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</si>
  <si>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</si>
  <si>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</si>
  <si>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</si>
  <si>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</si>
  <si>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"Об утверждении отчета об исполнении бюджета муниципального образования </t>
  </si>
  <si>
    <t xml:space="preserve">"Красногородский район" за 2023 год  </t>
  </si>
  <si>
    <t>Субвенции на осуществление государственных полномочий по выплате педагогическим работникам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</si>
  <si>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1 13 02065 05 0000 130</t>
  </si>
  <si>
    <t xml:space="preserve"> Доходы, поступающие в порядке возмещения расходов, понесенных в связи с эксплуатацией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</si>
  <si>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</si>
  <si>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</si>
  <si>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</si>
  <si>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1 16 107010 05 0000 140</t>
  </si>
  <si>
    <t xml:space="preserve">к решению Собрания депутатов Красногородского муниципального округа от   № </t>
  </si>
  <si>
    <t>Налог, взимаемый с налогоплательщиков, выбравших в качестве налогооблажения доходы, уменьшенные на величину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</si>
</sst>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3"/>
      <name val="Arial Cyr"/>
      <family val="2"/>
      <charset val="204"/>
    </font>
    <font>
      <b/>
      <i/>
      <sz val="10"/>
      <name val="Arial CYR"/>
      <family val="2"/>
      <charset val="204"/>
    </font>
    <font>
      <sz val="9"/>
      <name val="Arial Cyr"/>
      <charset val="204"/>
    </font>
    <font>
      <b/>
      <sz val="12"/>
      <name val="Arial Cyr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9"/>
      <name val="Arial Cyr"/>
      <charset val="204"/>
    </font>
    <font>
      <sz val="9"/>
      <color indexed="8"/>
      <name val="Arial"/>
      <family val="2"/>
    </font>
    <font>
      <b/>
      <i/>
      <sz val="12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vertAlign val="superscript"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rgb="FF22272F"/>
      <name val="Arial"/>
      <family val="2"/>
      <charset val="204"/>
    </font>
    <font>
      <b/>
      <sz val="9"/>
      <color rgb="FF22272F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2" fillId="0" borderId="4" xfId="0" applyFont="1" applyFill="1" applyBorder="1" applyAlignment="1">
      <alignment vertical="top" wrapText="1"/>
    </xf>
    <xf numFmtId="0" fontId="23" fillId="0" borderId="4" xfId="0" applyFont="1" applyFill="1" applyBorder="1" applyAlignment="1">
      <alignment vertical="top" wrapText="1"/>
    </xf>
    <xf numFmtId="0" fontId="26" fillId="0" borderId="7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10" xfId="0" applyFont="1" applyFill="1" applyBorder="1" applyAlignment="1">
      <alignment vertical="top" wrapText="1"/>
    </xf>
    <xf numFmtId="0" fontId="22" fillId="0" borderId="0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23" fillId="0" borderId="12" xfId="0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justify" vertical="top" wrapText="1"/>
    </xf>
    <xf numFmtId="0" fontId="26" fillId="0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 wrapText="1"/>
    </xf>
    <xf numFmtId="0" fontId="23" fillId="0" borderId="1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 wrapText="1"/>
    </xf>
    <xf numFmtId="0" fontId="29" fillId="0" borderId="1" xfId="0" applyFont="1" applyBorder="1" applyAlignment="1">
      <alignment vertical="top" wrapText="1"/>
    </xf>
    <xf numFmtId="0" fontId="25" fillId="0" borderId="3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3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20" fillId="0" borderId="1" xfId="0" applyFont="1" applyBorder="1" applyAlignment="1">
      <alignment vertical="top" wrapText="1"/>
    </xf>
    <xf numFmtId="0" fontId="0" fillId="2" borderId="1" xfId="0" applyFont="1" applyFill="1" applyBorder="1" applyAlignment="1">
      <alignment vertical="top"/>
    </xf>
    <xf numFmtId="0" fontId="24" fillId="0" borderId="1" xfId="0" applyFont="1" applyBorder="1" applyAlignment="1">
      <alignment vertical="top" wrapText="1"/>
    </xf>
    <xf numFmtId="0" fontId="18" fillId="2" borderId="1" xfId="0" applyFont="1" applyFill="1" applyBorder="1" applyAlignment="1">
      <alignment vertical="top"/>
    </xf>
    <xf numFmtId="0" fontId="23" fillId="0" borderId="1" xfId="0" applyFont="1" applyBorder="1" applyAlignment="1">
      <alignment vertical="top" wrapText="1"/>
    </xf>
    <xf numFmtId="0" fontId="22" fillId="0" borderId="1" xfId="0" applyFont="1" applyBorder="1" applyAlignment="1">
      <alignment vertical="top"/>
    </xf>
    <xf numFmtId="0" fontId="22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/>
    </xf>
    <xf numFmtId="0" fontId="3" fillId="8" borderId="1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1" xfId="0" applyNumberForma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2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/>
    </xf>
    <xf numFmtId="0" fontId="15" fillId="0" borderId="1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6" fillId="6" borderId="1" xfId="0" applyFont="1" applyFill="1" applyBorder="1" applyAlignment="1">
      <alignment vertical="top"/>
    </xf>
    <xf numFmtId="0" fontId="19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vertical="top"/>
    </xf>
    <xf numFmtId="0" fontId="6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/>
    </xf>
    <xf numFmtId="0" fontId="28" fillId="0" borderId="0" xfId="0" applyFont="1" applyAlignment="1">
      <alignment vertical="top" wrapText="1"/>
    </xf>
    <xf numFmtId="0" fontId="3" fillId="7" borderId="1" xfId="0" applyFont="1" applyFill="1" applyBorder="1" applyAlignment="1">
      <alignment vertical="top"/>
    </xf>
    <xf numFmtId="0" fontId="1" fillId="7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vertical="top"/>
    </xf>
    <xf numFmtId="0" fontId="10" fillId="0" borderId="1" xfId="0" applyFont="1" applyFill="1" applyBorder="1" applyAlignment="1">
      <alignment vertical="top"/>
    </xf>
    <xf numFmtId="0" fontId="18" fillId="2" borderId="2" xfId="0" applyFont="1" applyFill="1" applyBorder="1" applyAlignment="1">
      <alignment vertical="top"/>
    </xf>
    <xf numFmtId="0" fontId="14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vertical="top"/>
    </xf>
    <xf numFmtId="0" fontId="17" fillId="0" borderId="11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22" fillId="8" borderId="9" xfId="0" applyFont="1" applyFill="1" applyBorder="1" applyAlignment="1">
      <alignment vertical="top" wrapText="1"/>
    </xf>
    <xf numFmtId="0" fontId="22" fillId="0" borderId="9" xfId="0" applyFont="1" applyBorder="1" applyAlignment="1">
      <alignment vertical="top"/>
    </xf>
    <xf numFmtId="0" fontId="22" fillId="0" borderId="6" xfId="0" applyFont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2" borderId="6" xfId="0" applyFont="1" applyFill="1" applyBorder="1" applyAlignment="1">
      <alignment vertical="top"/>
    </xf>
    <xf numFmtId="0" fontId="6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2" fontId="26" fillId="0" borderId="0" xfId="0" applyNumberFormat="1" applyFont="1" applyAlignment="1">
      <alignment vertical="top" wrapText="1"/>
    </xf>
    <xf numFmtId="0" fontId="3" fillId="5" borderId="3" xfId="0" applyFont="1" applyFill="1" applyBorder="1" applyAlignment="1">
      <alignment vertical="top"/>
    </xf>
    <xf numFmtId="0" fontId="13" fillId="5" borderId="1" xfId="0" applyFont="1" applyFill="1" applyBorder="1" applyAlignment="1">
      <alignment vertical="top" wrapText="1"/>
    </xf>
    <xf numFmtId="0" fontId="11" fillId="5" borderId="2" xfId="0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0" fontId="0" fillId="0" borderId="2" xfId="0" applyFon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7" fillId="2" borderId="1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49" fontId="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6" fillId="0" borderId="13" xfId="0" applyFont="1" applyBorder="1" applyAlignment="1">
      <alignment horizontal="right" vertical="top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14" fillId="9" borderId="1" xfId="0" applyFont="1" applyFill="1" applyBorder="1" applyAlignment="1">
      <alignment vertical="top"/>
    </xf>
    <xf numFmtId="0" fontId="25" fillId="9" borderId="1" xfId="0" applyFont="1" applyFill="1" applyBorder="1" applyAlignment="1">
      <alignment vertical="top" wrapText="1"/>
    </xf>
    <xf numFmtId="0" fontId="18" fillId="9" borderId="1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6"/>
  <sheetViews>
    <sheetView tabSelected="1" zoomScaleSheetLayoutView="100" workbookViewId="0">
      <selection activeCell="C66" sqref="C66"/>
    </sheetView>
  </sheetViews>
  <sheetFormatPr defaultRowHeight="12.75" x14ac:dyDescent="0.2"/>
  <cols>
    <col min="1" max="1" width="20.42578125" style="94" customWidth="1"/>
    <col min="2" max="2" width="72.42578125" style="96" customWidth="1"/>
    <col min="3" max="3" width="14.140625" style="16" customWidth="1"/>
    <col min="4" max="4" width="12.140625" style="16" customWidth="1"/>
    <col min="5" max="5" width="8.28515625" style="16" customWidth="1"/>
    <col min="6" max="6" width="9.28515625" style="16" customWidth="1"/>
    <col min="7" max="16384" width="9.140625" style="16"/>
  </cols>
  <sheetData>
    <row r="1" spans="1:3" ht="24" customHeight="1" x14ac:dyDescent="0.2">
      <c r="A1" s="99" t="s">
        <v>157</v>
      </c>
      <c r="B1" s="99"/>
    </row>
    <row r="2" spans="1:3" ht="15" customHeight="1" x14ac:dyDescent="0.2">
      <c r="A2" s="17" t="s">
        <v>9</v>
      </c>
      <c r="B2" s="18" t="s">
        <v>212</v>
      </c>
    </row>
    <row r="3" spans="1:3" ht="13.5" customHeight="1" x14ac:dyDescent="0.2">
      <c r="A3" s="17"/>
      <c r="B3" s="18" t="s">
        <v>203</v>
      </c>
    </row>
    <row r="4" spans="1:3" ht="14.25" customHeight="1" x14ac:dyDescent="0.2">
      <c r="A4" s="19"/>
      <c r="B4" s="18" t="s">
        <v>204</v>
      </c>
    </row>
    <row r="5" spans="1:3" ht="18.75" customHeight="1" x14ac:dyDescent="0.2">
      <c r="A5" s="100" t="s">
        <v>143</v>
      </c>
      <c r="B5" s="100"/>
    </row>
    <row r="6" spans="1:3" ht="12" customHeight="1" x14ac:dyDescent="0.2">
      <c r="A6" s="101" t="s">
        <v>83</v>
      </c>
      <c r="B6" s="101"/>
    </row>
    <row r="7" spans="1:3" ht="15.75" customHeight="1" x14ac:dyDescent="0.2">
      <c r="A7" s="102" t="s">
        <v>18</v>
      </c>
      <c r="B7" s="102" t="s">
        <v>19</v>
      </c>
      <c r="C7" s="98" t="s">
        <v>186</v>
      </c>
    </row>
    <row r="8" spans="1:3" ht="12" customHeight="1" x14ac:dyDescent="0.2">
      <c r="A8" s="103"/>
      <c r="B8" s="103"/>
      <c r="C8" s="98"/>
    </row>
    <row r="9" spans="1:3" s="23" customFormat="1" ht="16.5" x14ac:dyDescent="0.2">
      <c r="A9" s="20" t="s">
        <v>0</v>
      </c>
      <c r="B9" s="21" t="s">
        <v>1</v>
      </c>
      <c r="C9" s="22">
        <f>C11+C18+C24+C35+C37+C45+C50+C54+C58</f>
        <v>49864.599999999984</v>
      </c>
    </row>
    <row r="10" spans="1:3" s="23" customFormat="1" ht="12" customHeight="1" x14ac:dyDescent="0.2">
      <c r="A10" s="20"/>
      <c r="B10" s="24"/>
      <c r="C10" s="25"/>
    </row>
    <row r="11" spans="1:3" s="23" customFormat="1" ht="15.75" x14ac:dyDescent="0.2">
      <c r="A11" s="20" t="s">
        <v>2</v>
      </c>
      <c r="B11" s="26" t="s">
        <v>3</v>
      </c>
      <c r="C11" s="21">
        <f t="shared" ref="C11" si="0">C12</f>
        <v>27180.899999999994</v>
      </c>
    </row>
    <row r="12" spans="1:3" s="23" customFormat="1" x14ac:dyDescent="0.2">
      <c r="A12" s="20" t="s">
        <v>4</v>
      </c>
      <c r="B12" s="27" t="s">
        <v>5</v>
      </c>
      <c r="C12" s="28">
        <f>C13+C14+C15+C16+C17</f>
        <v>27180.899999999994</v>
      </c>
    </row>
    <row r="13" spans="1:3" s="23" customFormat="1" ht="52.5" customHeight="1" x14ac:dyDescent="0.2">
      <c r="A13" s="20" t="s">
        <v>32</v>
      </c>
      <c r="B13" s="29" t="s">
        <v>30</v>
      </c>
      <c r="C13" s="25">
        <v>27096.6</v>
      </c>
    </row>
    <row r="14" spans="1:3" s="23" customFormat="1" ht="72" customHeight="1" x14ac:dyDescent="0.2">
      <c r="A14" s="20" t="s">
        <v>6</v>
      </c>
      <c r="B14" s="29" t="s">
        <v>31</v>
      </c>
      <c r="C14" s="25">
        <v>5.8</v>
      </c>
    </row>
    <row r="15" spans="1:3" s="23" customFormat="1" ht="26.25" customHeight="1" x14ac:dyDescent="0.2">
      <c r="A15" s="20" t="s">
        <v>37</v>
      </c>
      <c r="B15" s="29" t="s">
        <v>38</v>
      </c>
      <c r="C15" s="25">
        <v>76.099999999999994</v>
      </c>
    </row>
    <row r="16" spans="1:3" s="23" customFormat="1" ht="61.5" customHeight="1" x14ac:dyDescent="0.2">
      <c r="A16" s="20" t="s">
        <v>39</v>
      </c>
      <c r="B16" s="29" t="s">
        <v>171</v>
      </c>
      <c r="C16" s="25">
        <v>0.1</v>
      </c>
    </row>
    <row r="17" spans="1:3" s="23" customFormat="1" ht="37.5" customHeight="1" x14ac:dyDescent="0.2">
      <c r="A17" s="20" t="s">
        <v>187</v>
      </c>
      <c r="B17" s="29" t="s">
        <v>188</v>
      </c>
      <c r="C17" s="30">
        <v>2.2999999999999998</v>
      </c>
    </row>
    <row r="18" spans="1:3" s="23" customFormat="1" ht="27.75" customHeight="1" x14ac:dyDescent="0.2">
      <c r="A18" s="20" t="s">
        <v>46</v>
      </c>
      <c r="B18" s="31" t="s">
        <v>47</v>
      </c>
      <c r="C18" s="32">
        <f t="shared" ref="C18" si="1">C19</f>
        <v>8570.1</v>
      </c>
    </row>
    <row r="19" spans="1:3" s="23" customFormat="1" ht="28.5" customHeight="1" x14ac:dyDescent="0.2">
      <c r="A19" s="20" t="s">
        <v>48</v>
      </c>
      <c r="B19" s="33" t="s">
        <v>49</v>
      </c>
      <c r="C19" s="25">
        <f t="shared" ref="C19" si="2">C20+C21+C22+C23</f>
        <v>8570.1</v>
      </c>
    </row>
    <row r="20" spans="1:3" s="23" customFormat="1" ht="38.25" customHeight="1" x14ac:dyDescent="0.2">
      <c r="A20" s="34" t="s">
        <v>53</v>
      </c>
      <c r="B20" s="35" t="s">
        <v>52</v>
      </c>
      <c r="C20" s="25">
        <v>4440.6000000000004</v>
      </c>
    </row>
    <row r="21" spans="1:3" s="23" customFormat="1" ht="48" customHeight="1" x14ac:dyDescent="0.2">
      <c r="A21" s="34" t="s">
        <v>54</v>
      </c>
      <c r="B21" s="35" t="s">
        <v>57</v>
      </c>
      <c r="C21" s="25">
        <v>23.2</v>
      </c>
    </row>
    <row r="22" spans="1:3" s="23" customFormat="1" ht="33.75" customHeight="1" x14ac:dyDescent="0.2">
      <c r="A22" s="34" t="s">
        <v>55</v>
      </c>
      <c r="B22" s="35" t="s">
        <v>58</v>
      </c>
      <c r="C22" s="25">
        <v>4589.8</v>
      </c>
    </row>
    <row r="23" spans="1:3" s="23" customFormat="1" ht="37.5" customHeight="1" x14ac:dyDescent="0.2">
      <c r="A23" s="34" t="s">
        <v>56</v>
      </c>
      <c r="B23" s="35" t="s">
        <v>59</v>
      </c>
      <c r="C23" s="25">
        <v>-483.5</v>
      </c>
    </row>
    <row r="24" spans="1:3" s="23" customFormat="1" ht="15.75" x14ac:dyDescent="0.2">
      <c r="A24" s="20" t="s">
        <v>91</v>
      </c>
      <c r="B24" s="36" t="s">
        <v>7</v>
      </c>
      <c r="C24" s="21">
        <f>C25+C28+C30+C33</f>
        <v>1862</v>
      </c>
    </row>
    <row r="25" spans="1:3" s="23" customFormat="1" ht="18" customHeight="1" x14ac:dyDescent="0.2">
      <c r="A25" s="37" t="s">
        <v>145</v>
      </c>
      <c r="B25" s="38" t="s">
        <v>170</v>
      </c>
      <c r="C25" s="32">
        <f>C26+C27</f>
        <v>1775.3</v>
      </c>
    </row>
    <row r="26" spans="1:3" s="23" customFormat="1" ht="25.5" customHeight="1" x14ac:dyDescent="0.2">
      <c r="A26" s="37" t="s">
        <v>147</v>
      </c>
      <c r="B26" s="39" t="s">
        <v>146</v>
      </c>
      <c r="C26" s="30">
        <v>1131.3</v>
      </c>
    </row>
    <row r="27" spans="1:3" s="23" customFormat="1" ht="25.5" customHeight="1" x14ac:dyDescent="0.2">
      <c r="A27" s="37" t="s">
        <v>148</v>
      </c>
      <c r="B27" s="39" t="s">
        <v>213</v>
      </c>
      <c r="C27" s="30">
        <v>644</v>
      </c>
    </row>
    <row r="28" spans="1:3" s="23" customFormat="1" ht="16.5" customHeight="1" x14ac:dyDescent="0.2">
      <c r="A28" s="20" t="s">
        <v>189</v>
      </c>
      <c r="B28" s="41" t="s">
        <v>8</v>
      </c>
      <c r="C28" s="32">
        <f>C29</f>
        <v>-11</v>
      </c>
    </row>
    <row r="29" spans="1:3" s="23" customFormat="1" ht="15.75" customHeight="1" x14ac:dyDescent="0.2">
      <c r="A29" s="20" t="s">
        <v>193</v>
      </c>
      <c r="B29" s="41" t="s">
        <v>8</v>
      </c>
      <c r="C29" s="25">
        <v>-11</v>
      </c>
    </row>
    <row r="30" spans="1:3" s="23" customFormat="1" ht="12.75" customHeight="1" x14ac:dyDescent="0.2">
      <c r="A30" s="20" t="s">
        <v>50</v>
      </c>
      <c r="B30" s="42" t="s">
        <v>25</v>
      </c>
      <c r="C30" s="32">
        <f>C31</f>
        <v>6.8</v>
      </c>
    </row>
    <row r="31" spans="1:3" s="23" customFormat="1" ht="17.25" customHeight="1" x14ac:dyDescent="0.2">
      <c r="A31" s="20" t="s">
        <v>190</v>
      </c>
      <c r="B31" s="41" t="s">
        <v>25</v>
      </c>
      <c r="C31" s="43">
        <f>C32</f>
        <v>6.8</v>
      </c>
    </row>
    <row r="32" spans="1:3" s="23" customFormat="1" ht="15.75" customHeight="1" x14ac:dyDescent="0.2">
      <c r="A32" s="20" t="s">
        <v>194</v>
      </c>
      <c r="B32" s="41" t="s">
        <v>25</v>
      </c>
      <c r="C32" s="43">
        <v>6.8</v>
      </c>
    </row>
    <row r="33" spans="1:3" s="23" customFormat="1" ht="18.75" customHeight="1" x14ac:dyDescent="0.2">
      <c r="A33" s="37" t="s">
        <v>150</v>
      </c>
      <c r="B33" s="38" t="s">
        <v>169</v>
      </c>
      <c r="C33" s="32">
        <f>C34</f>
        <v>90.9</v>
      </c>
    </row>
    <row r="34" spans="1:3" s="23" customFormat="1" ht="27" customHeight="1" x14ac:dyDescent="0.2">
      <c r="A34" s="37" t="s">
        <v>151</v>
      </c>
      <c r="B34" s="39" t="s">
        <v>149</v>
      </c>
      <c r="C34" s="30">
        <v>90.9</v>
      </c>
    </row>
    <row r="35" spans="1:3" s="23" customFormat="1" ht="15.75" x14ac:dyDescent="0.2">
      <c r="A35" s="20" t="s">
        <v>10</v>
      </c>
      <c r="B35" s="28" t="s">
        <v>11</v>
      </c>
      <c r="C35" s="21">
        <f t="shared" ref="C35" si="3">C36</f>
        <v>421.6</v>
      </c>
    </row>
    <row r="36" spans="1:3" s="23" customFormat="1" ht="24.75" customHeight="1" x14ac:dyDescent="0.2">
      <c r="A36" s="20" t="s">
        <v>12</v>
      </c>
      <c r="B36" s="41" t="s">
        <v>118</v>
      </c>
      <c r="C36" s="25">
        <v>421.6</v>
      </c>
    </row>
    <row r="37" spans="1:3" s="23" customFormat="1" ht="27" customHeight="1" x14ac:dyDescent="0.2">
      <c r="A37" s="20" t="s">
        <v>13</v>
      </c>
      <c r="B37" s="27" t="s">
        <v>20</v>
      </c>
      <c r="C37" s="21">
        <f>C38+C40</f>
        <v>814.2</v>
      </c>
    </row>
    <row r="38" spans="1:3" s="23" customFormat="1" ht="52.5" customHeight="1" x14ac:dyDescent="0.2">
      <c r="A38" s="44" t="s">
        <v>92</v>
      </c>
      <c r="B38" s="45" t="s">
        <v>87</v>
      </c>
      <c r="C38" s="21">
        <f t="shared" ref="C38" si="4">C39</f>
        <v>50</v>
      </c>
    </row>
    <row r="39" spans="1:3" s="23" customFormat="1" ht="39.75" customHeight="1" x14ac:dyDescent="0.2">
      <c r="A39" s="44" t="s">
        <v>88</v>
      </c>
      <c r="B39" s="45" t="s">
        <v>89</v>
      </c>
      <c r="C39" s="30">
        <v>50</v>
      </c>
    </row>
    <row r="40" spans="1:3" s="23" customFormat="1" ht="67.5" customHeight="1" x14ac:dyDescent="0.2">
      <c r="A40" s="20" t="s">
        <v>29</v>
      </c>
      <c r="B40" s="46" t="s">
        <v>210</v>
      </c>
      <c r="C40" s="47">
        <f t="shared" ref="C40" si="5">C41+C42+C43+C44</f>
        <v>764.2</v>
      </c>
    </row>
    <row r="41" spans="1:3" s="23" customFormat="1" ht="63" customHeight="1" x14ac:dyDescent="0.2">
      <c r="A41" s="20" t="s">
        <v>84</v>
      </c>
      <c r="B41" s="48" t="s">
        <v>90</v>
      </c>
      <c r="C41" s="49">
        <v>414.4</v>
      </c>
    </row>
    <row r="42" spans="1:3" s="23" customFormat="1" ht="51" customHeight="1" x14ac:dyDescent="0.2">
      <c r="A42" s="20" t="s">
        <v>60</v>
      </c>
      <c r="B42" s="46" t="s">
        <v>61</v>
      </c>
      <c r="C42" s="25">
        <v>84.8</v>
      </c>
    </row>
    <row r="43" spans="1:3" s="23" customFormat="1" ht="52.5" customHeight="1" x14ac:dyDescent="0.2">
      <c r="A43" s="20" t="s">
        <v>64</v>
      </c>
      <c r="B43" s="48" t="s">
        <v>65</v>
      </c>
      <c r="C43" s="25">
        <v>7.8</v>
      </c>
    </row>
    <row r="44" spans="1:3" s="23" customFormat="1" ht="25.5" customHeight="1" x14ac:dyDescent="0.2">
      <c r="A44" s="20" t="s">
        <v>45</v>
      </c>
      <c r="B44" s="41" t="s">
        <v>44</v>
      </c>
      <c r="C44" s="25">
        <v>257.2</v>
      </c>
    </row>
    <row r="45" spans="1:3" s="23" customFormat="1" ht="18.75" customHeight="1" x14ac:dyDescent="0.2">
      <c r="A45" s="20" t="s">
        <v>21</v>
      </c>
      <c r="B45" s="27" t="s">
        <v>22</v>
      </c>
      <c r="C45" s="50">
        <f t="shared" ref="C45" si="6">C46</f>
        <v>242.5</v>
      </c>
    </row>
    <row r="46" spans="1:3" s="23" customFormat="1" ht="12.75" customHeight="1" x14ac:dyDescent="0.2">
      <c r="A46" s="20" t="s">
        <v>23</v>
      </c>
      <c r="B46" s="41" t="s">
        <v>24</v>
      </c>
      <c r="C46" s="51">
        <v>242.5</v>
      </c>
    </row>
    <row r="47" spans="1:3" s="23" customFormat="1" ht="24" customHeight="1" x14ac:dyDescent="0.2">
      <c r="A47" s="20" t="s">
        <v>41</v>
      </c>
      <c r="B47" s="41" t="s">
        <v>40</v>
      </c>
      <c r="C47" s="25">
        <v>188</v>
      </c>
    </row>
    <row r="48" spans="1:3" s="23" customFormat="1" ht="15" customHeight="1" x14ac:dyDescent="0.2">
      <c r="A48" s="20" t="s">
        <v>42</v>
      </c>
      <c r="B48" s="41" t="s">
        <v>43</v>
      </c>
      <c r="C48" s="25">
        <v>77.3</v>
      </c>
    </row>
    <row r="49" spans="1:3" s="23" customFormat="1" ht="14.25" customHeight="1" x14ac:dyDescent="0.2">
      <c r="A49" s="20" t="s">
        <v>35</v>
      </c>
      <c r="B49" s="41" t="s">
        <v>36</v>
      </c>
      <c r="C49" s="25">
        <v>-22.8</v>
      </c>
    </row>
    <row r="50" spans="1:3" s="23" customFormat="1" ht="17.25" customHeight="1" x14ac:dyDescent="0.2">
      <c r="A50" s="52" t="s">
        <v>195</v>
      </c>
      <c r="B50" s="38" t="s">
        <v>196</v>
      </c>
      <c r="C50" s="32">
        <f>C51</f>
        <v>10134.700000000001</v>
      </c>
    </row>
    <row r="51" spans="1:3" s="23" customFormat="1" ht="17.25" customHeight="1" x14ac:dyDescent="0.2">
      <c r="A51" s="40" t="s">
        <v>197</v>
      </c>
      <c r="B51" s="39" t="s">
        <v>198</v>
      </c>
      <c r="C51" s="25">
        <f>C52+C53</f>
        <v>10134.700000000001</v>
      </c>
    </row>
    <row r="52" spans="1:3" s="23" customFormat="1" ht="26.25" customHeight="1" x14ac:dyDescent="0.2">
      <c r="A52" s="20" t="s">
        <v>206</v>
      </c>
      <c r="B52" s="41" t="s">
        <v>207</v>
      </c>
      <c r="C52" s="43">
        <v>47.1</v>
      </c>
    </row>
    <row r="53" spans="1:3" s="23" customFormat="1" ht="15.75" customHeight="1" x14ac:dyDescent="0.2">
      <c r="A53" s="20" t="s">
        <v>208</v>
      </c>
      <c r="B53" s="41" t="s">
        <v>209</v>
      </c>
      <c r="C53" s="43">
        <v>10087.6</v>
      </c>
    </row>
    <row r="54" spans="1:3" s="23" customFormat="1" ht="17.25" customHeight="1" x14ac:dyDescent="0.2">
      <c r="A54" s="20" t="s">
        <v>26</v>
      </c>
      <c r="B54" s="53" t="s">
        <v>27</v>
      </c>
      <c r="C54" s="54">
        <f>C55+C56+C57</f>
        <v>367.59999999999997</v>
      </c>
    </row>
    <row r="55" spans="1:3" s="23" customFormat="1" ht="48" x14ac:dyDescent="0.2">
      <c r="A55" s="20" t="s">
        <v>34</v>
      </c>
      <c r="B55" s="55" t="s">
        <v>33</v>
      </c>
      <c r="C55" s="25">
        <v>11.2</v>
      </c>
    </row>
    <row r="56" spans="1:3" s="23" customFormat="1" ht="36" customHeight="1" x14ac:dyDescent="0.2">
      <c r="A56" s="20" t="s">
        <v>85</v>
      </c>
      <c r="B56" s="56" t="s">
        <v>168</v>
      </c>
      <c r="C56" s="25">
        <v>331.9</v>
      </c>
    </row>
    <row r="57" spans="1:3" s="23" customFormat="1" ht="24" customHeight="1" x14ac:dyDescent="0.2">
      <c r="A57" s="20" t="s">
        <v>62</v>
      </c>
      <c r="B57" s="55" t="s">
        <v>63</v>
      </c>
      <c r="C57" s="25">
        <v>24.5</v>
      </c>
    </row>
    <row r="58" spans="1:3" s="23" customFormat="1" ht="15.75" customHeight="1" x14ac:dyDescent="0.2">
      <c r="A58" s="20" t="s">
        <v>14</v>
      </c>
      <c r="B58" s="28" t="s">
        <v>15</v>
      </c>
      <c r="C58" s="50">
        <f>SUM(C59:C65)</f>
        <v>271</v>
      </c>
    </row>
    <row r="59" spans="1:3" s="23" customFormat="1" ht="50.25" customHeight="1" x14ac:dyDescent="0.2">
      <c r="A59" s="20" t="s">
        <v>130</v>
      </c>
      <c r="B59" s="41" t="s">
        <v>131</v>
      </c>
      <c r="C59" s="25">
        <v>36.5</v>
      </c>
    </row>
    <row r="60" spans="1:3" s="23" customFormat="1" ht="34.5" customHeight="1" x14ac:dyDescent="0.2">
      <c r="A60" s="20" t="s">
        <v>132</v>
      </c>
      <c r="B60" s="41" t="s">
        <v>133</v>
      </c>
      <c r="C60" s="25">
        <v>15</v>
      </c>
    </row>
    <row r="61" spans="1:3" s="23" customFormat="1" ht="51" customHeight="1" x14ac:dyDescent="0.2">
      <c r="A61" s="20" t="s">
        <v>141</v>
      </c>
      <c r="B61" s="57" t="s">
        <v>201</v>
      </c>
      <c r="C61" s="25">
        <v>3.1</v>
      </c>
    </row>
    <row r="62" spans="1:3" s="23" customFormat="1" ht="36.75" customHeight="1" x14ac:dyDescent="0.2">
      <c r="A62" s="20" t="s">
        <v>134</v>
      </c>
      <c r="B62" s="41" t="s">
        <v>135</v>
      </c>
      <c r="C62" s="25">
        <v>1</v>
      </c>
    </row>
    <row r="63" spans="1:3" s="23" customFormat="1" ht="36.75" customHeight="1" x14ac:dyDescent="0.2">
      <c r="A63" s="20" t="s">
        <v>137</v>
      </c>
      <c r="B63" s="41" t="s">
        <v>136</v>
      </c>
      <c r="C63" s="25">
        <v>6.4</v>
      </c>
    </row>
    <row r="64" spans="1:3" s="23" customFormat="1" ht="48.75" customHeight="1" x14ac:dyDescent="0.2">
      <c r="A64" s="20" t="s">
        <v>211</v>
      </c>
      <c r="B64" s="41" t="s">
        <v>202</v>
      </c>
      <c r="C64" s="25">
        <v>13.8</v>
      </c>
    </row>
    <row r="65" spans="1:3" s="23" customFormat="1" ht="63" customHeight="1" x14ac:dyDescent="0.2">
      <c r="A65" s="20" t="s">
        <v>138</v>
      </c>
      <c r="B65" s="41" t="s">
        <v>139</v>
      </c>
      <c r="C65" s="25">
        <v>195.2</v>
      </c>
    </row>
    <row r="66" spans="1:3" s="23" customFormat="1" ht="27" customHeight="1" x14ac:dyDescent="0.2">
      <c r="A66" s="58" t="s">
        <v>16</v>
      </c>
      <c r="B66" s="59" t="s">
        <v>172</v>
      </c>
      <c r="C66" s="60">
        <f>C67+C70+C87+C104+C111</f>
        <v>113901.2</v>
      </c>
    </row>
    <row r="67" spans="1:3" s="23" customFormat="1" ht="26.25" customHeight="1" x14ac:dyDescent="0.2">
      <c r="A67" s="61" t="s">
        <v>95</v>
      </c>
      <c r="B67" s="62" t="s">
        <v>93</v>
      </c>
      <c r="C67" s="63">
        <f>C68+C69</f>
        <v>51506</v>
      </c>
    </row>
    <row r="68" spans="1:3" s="23" customFormat="1" ht="25.9" customHeight="1" x14ac:dyDescent="0.2">
      <c r="A68" s="20" t="s">
        <v>96</v>
      </c>
      <c r="B68" s="41" t="s">
        <v>81</v>
      </c>
      <c r="C68" s="25">
        <v>39817</v>
      </c>
    </row>
    <row r="69" spans="1:3" s="23" customFormat="1" ht="25.9" customHeight="1" x14ac:dyDescent="0.2">
      <c r="A69" s="20" t="s">
        <v>121</v>
      </c>
      <c r="B69" s="64" t="s">
        <v>173</v>
      </c>
      <c r="C69" s="25">
        <v>11689</v>
      </c>
    </row>
    <row r="70" spans="1:3" s="23" customFormat="1" ht="31.5" customHeight="1" x14ac:dyDescent="0.2">
      <c r="A70" s="65" t="s">
        <v>97</v>
      </c>
      <c r="B70" s="66" t="s">
        <v>94</v>
      </c>
      <c r="C70" s="67">
        <f>C71+C72+C73+C74+C75</f>
        <v>18051.599999999999</v>
      </c>
    </row>
    <row r="71" spans="1:3" s="23" customFormat="1" ht="50.25" customHeight="1" x14ac:dyDescent="0.2">
      <c r="A71" s="68" t="s">
        <v>124</v>
      </c>
      <c r="B71" s="97" t="s">
        <v>174</v>
      </c>
      <c r="C71" s="32">
        <v>252</v>
      </c>
    </row>
    <row r="72" spans="1:3" s="23" customFormat="1" ht="28.5" customHeight="1" x14ac:dyDescent="0.2">
      <c r="A72" s="34" t="s">
        <v>175</v>
      </c>
      <c r="B72" s="14" t="s">
        <v>177</v>
      </c>
      <c r="C72" s="32">
        <v>1710</v>
      </c>
    </row>
    <row r="73" spans="1:3" s="23" customFormat="1" ht="38.25" customHeight="1" x14ac:dyDescent="0.2">
      <c r="A73" s="34" t="s">
        <v>176</v>
      </c>
      <c r="B73" s="11" t="s">
        <v>178</v>
      </c>
      <c r="C73" s="69">
        <v>1987.7</v>
      </c>
    </row>
    <row r="74" spans="1:3" s="23" customFormat="1" ht="36" customHeight="1" x14ac:dyDescent="0.2">
      <c r="A74" s="44" t="s">
        <v>125</v>
      </c>
      <c r="B74" s="11" t="s">
        <v>179</v>
      </c>
      <c r="C74" s="32">
        <v>959.6</v>
      </c>
    </row>
    <row r="75" spans="1:3" s="23" customFormat="1" ht="15.75" customHeight="1" x14ac:dyDescent="0.2">
      <c r="A75" s="70" t="s">
        <v>98</v>
      </c>
      <c r="B75" s="71" t="s">
        <v>77</v>
      </c>
      <c r="C75" s="72">
        <f>SUM(C76:C86)</f>
        <v>13142.3</v>
      </c>
    </row>
    <row r="76" spans="1:3" s="23" customFormat="1" ht="36.75" customHeight="1" x14ac:dyDescent="0.2">
      <c r="A76" s="44" t="s">
        <v>99</v>
      </c>
      <c r="B76" s="1" t="s">
        <v>86</v>
      </c>
      <c r="C76" s="73">
        <v>576.70000000000005</v>
      </c>
    </row>
    <row r="77" spans="1:3" s="23" customFormat="1" ht="16.5" customHeight="1" x14ac:dyDescent="0.2">
      <c r="A77" s="74" t="s">
        <v>127</v>
      </c>
      <c r="B77" s="5" t="s">
        <v>126</v>
      </c>
      <c r="C77" s="73">
        <v>120</v>
      </c>
    </row>
    <row r="78" spans="1:3" s="23" customFormat="1" ht="48.75" customHeight="1" x14ac:dyDescent="0.2">
      <c r="A78" s="75" t="s">
        <v>144</v>
      </c>
      <c r="B78" s="64" t="s">
        <v>180</v>
      </c>
      <c r="C78" s="30">
        <v>7938.8</v>
      </c>
    </row>
    <row r="79" spans="1:3" s="23" customFormat="1" ht="37.5" customHeight="1" x14ac:dyDescent="0.2">
      <c r="A79" s="44" t="s">
        <v>100</v>
      </c>
      <c r="B79" s="1" t="s">
        <v>66</v>
      </c>
      <c r="C79" s="30">
        <v>211</v>
      </c>
    </row>
    <row r="80" spans="1:3" s="23" customFormat="1" ht="78" customHeight="1" x14ac:dyDescent="0.2">
      <c r="A80" s="76" t="s">
        <v>101</v>
      </c>
      <c r="B80" s="2" t="s">
        <v>67</v>
      </c>
      <c r="C80" s="30">
        <v>69.900000000000006</v>
      </c>
    </row>
    <row r="81" spans="1:3" s="23" customFormat="1" ht="30" customHeight="1" x14ac:dyDescent="0.2">
      <c r="A81" s="68" t="s">
        <v>102</v>
      </c>
      <c r="B81" s="2" t="s">
        <v>68</v>
      </c>
      <c r="C81" s="30">
        <v>2094</v>
      </c>
    </row>
    <row r="82" spans="1:3" s="23" customFormat="1" ht="24.75" customHeight="1" x14ac:dyDescent="0.2">
      <c r="A82" s="77" t="s">
        <v>153</v>
      </c>
      <c r="B82" s="6" t="s">
        <v>154</v>
      </c>
      <c r="C82" s="30">
        <v>401.1</v>
      </c>
    </row>
    <row r="83" spans="1:3" s="23" customFormat="1" ht="36.75" customHeight="1" x14ac:dyDescent="0.2">
      <c r="A83" s="44" t="s">
        <v>103</v>
      </c>
      <c r="B83" s="1" t="s">
        <v>82</v>
      </c>
      <c r="C83" s="30">
        <v>52</v>
      </c>
    </row>
    <row r="84" spans="1:3" s="23" customFormat="1" ht="26.25" customHeight="1" x14ac:dyDescent="0.2">
      <c r="A84" s="78" t="s">
        <v>104</v>
      </c>
      <c r="B84" s="8" t="s">
        <v>69</v>
      </c>
      <c r="C84" s="79">
        <v>958.4</v>
      </c>
    </row>
    <row r="85" spans="1:3" s="23" customFormat="1" ht="40.5" customHeight="1" x14ac:dyDescent="0.2">
      <c r="A85" s="78" t="s">
        <v>158</v>
      </c>
      <c r="B85" s="8" t="s">
        <v>159</v>
      </c>
      <c r="C85" s="30">
        <v>10.4</v>
      </c>
    </row>
    <row r="86" spans="1:3" s="23" customFormat="1" ht="27" customHeight="1" x14ac:dyDescent="0.2">
      <c r="A86" s="44" t="s">
        <v>160</v>
      </c>
      <c r="B86" s="12" t="s">
        <v>161</v>
      </c>
      <c r="C86" s="30">
        <v>710</v>
      </c>
    </row>
    <row r="87" spans="1:3" s="23" customFormat="1" ht="28.5" customHeight="1" x14ac:dyDescent="0.2">
      <c r="A87" s="80" t="s">
        <v>105</v>
      </c>
      <c r="B87" s="81" t="s">
        <v>80</v>
      </c>
      <c r="C87" s="82">
        <f>C88+C89+C90+C91+C103</f>
        <v>48702.799999999996</v>
      </c>
    </row>
    <row r="88" spans="1:3" s="23" customFormat="1" ht="36.75" customHeight="1" x14ac:dyDescent="0.2">
      <c r="A88" s="44" t="s">
        <v>106</v>
      </c>
      <c r="B88" s="14" t="s">
        <v>181</v>
      </c>
      <c r="C88" s="25">
        <v>517</v>
      </c>
    </row>
    <row r="89" spans="1:3" s="23" customFormat="1" ht="35.25" customHeight="1" x14ac:dyDescent="0.2">
      <c r="A89" s="44" t="s">
        <v>129</v>
      </c>
      <c r="B89" s="14" t="s">
        <v>182</v>
      </c>
      <c r="C89" s="25">
        <v>868.8</v>
      </c>
    </row>
    <row r="90" spans="1:3" s="23" customFormat="1" ht="26.25" customHeight="1" x14ac:dyDescent="0.2">
      <c r="A90" s="44" t="s">
        <v>107</v>
      </c>
      <c r="B90" s="13" t="s">
        <v>79</v>
      </c>
      <c r="C90" s="25">
        <v>340.3</v>
      </c>
    </row>
    <row r="91" spans="1:3" s="23" customFormat="1" ht="26.25" customHeight="1" x14ac:dyDescent="0.2">
      <c r="A91" s="68" t="s">
        <v>108</v>
      </c>
      <c r="B91" s="83" t="s">
        <v>51</v>
      </c>
      <c r="C91" s="84">
        <f>SUM(C92:C102)</f>
        <v>46353.399999999994</v>
      </c>
    </row>
    <row r="92" spans="1:3" s="23" customFormat="1" ht="41.25" customHeight="1" x14ac:dyDescent="0.2">
      <c r="A92" s="68" t="s">
        <v>109</v>
      </c>
      <c r="B92" s="3" t="s">
        <v>70</v>
      </c>
      <c r="C92" s="25">
        <v>520</v>
      </c>
    </row>
    <row r="93" spans="1:3" s="23" customFormat="1" ht="41.25" customHeight="1" x14ac:dyDescent="0.2">
      <c r="A93" s="68" t="s">
        <v>110</v>
      </c>
      <c r="B93" s="3" t="s">
        <v>71</v>
      </c>
      <c r="C93" s="25">
        <v>54</v>
      </c>
    </row>
    <row r="94" spans="1:3" s="23" customFormat="1" ht="51" customHeight="1" x14ac:dyDescent="0.2">
      <c r="A94" s="68" t="s">
        <v>111</v>
      </c>
      <c r="B94" s="3" t="s">
        <v>72</v>
      </c>
      <c r="C94" s="25">
        <v>1</v>
      </c>
    </row>
    <row r="95" spans="1:3" s="23" customFormat="1" ht="80.25" customHeight="1" x14ac:dyDescent="0.2">
      <c r="A95" s="68" t="s">
        <v>112</v>
      </c>
      <c r="B95" s="85" t="s">
        <v>76</v>
      </c>
      <c r="C95" s="25">
        <v>43581</v>
      </c>
    </row>
    <row r="96" spans="1:3" s="23" customFormat="1" ht="63.75" x14ac:dyDescent="0.2">
      <c r="A96" s="68" t="s">
        <v>113</v>
      </c>
      <c r="B96" s="3" t="s">
        <v>73</v>
      </c>
      <c r="C96" s="25">
        <v>43.2</v>
      </c>
    </row>
    <row r="97" spans="1:3" s="23" customFormat="1" ht="42.75" customHeight="1" x14ac:dyDescent="0.2">
      <c r="A97" s="68" t="s">
        <v>114</v>
      </c>
      <c r="B97" s="3" t="s">
        <v>74</v>
      </c>
      <c r="C97" s="25">
        <v>100</v>
      </c>
    </row>
    <row r="98" spans="1:3" s="23" customFormat="1" ht="39.75" customHeight="1" x14ac:dyDescent="0.2">
      <c r="A98" s="68" t="s">
        <v>115</v>
      </c>
      <c r="B98" s="3" t="s">
        <v>75</v>
      </c>
      <c r="C98" s="25">
        <v>865</v>
      </c>
    </row>
    <row r="99" spans="1:3" s="23" customFormat="1" ht="51.75" customHeight="1" x14ac:dyDescent="0.2">
      <c r="A99" s="68" t="s">
        <v>122</v>
      </c>
      <c r="B99" s="3" t="s">
        <v>123</v>
      </c>
      <c r="C99" s="25">
        <v>110</v>
      </c>
    </row>
    <row r="100" spans="1:3" s="23" customFormat="1" ht="54" customHeight="1" x14ac:dyDescent="0.2">
      <c r="A100" s="68" t="s">
        <v>142</v>
      </c>
      <c r="B100" s="10" t="s">
        <v>205</v>
      </c>
      <c r="C100" s="30">
        <v>422</v>
      </c>
    </row>
    <row r="101" spans="1:3" s="23" customFormat="1" ht="50.25" customHeight="1" x14ac:dyDescent="0.2">
      <c r="A101" s="68" t="s">
        <v>155</v>
      </c>
      <c r="B101" s="10" t="s">
        <v>156</v>
      </c>
      <c r="C101" s="30">
        <v>29.6</v>
      </c>
    </row>
    <row r="102" spans="1:3" s="23" customFormat="1" ht="52.5" customHeight="1" x14ac:dyDescent="0.2">
      <c r="A102" s="68" t="s">
        <v>162</v>
      </c>
      <c r="B102" s="3" t="s">
        <v>163</v>
      </c>
      <c r="C102" s="30">
        <v>627.6</v>
      </c>
    </row>
    <row r="103" spans="1:3" s="23" customFormat="1" ht="52.5" customHeight="1" x14ac:dyDescent="0.2">
      <c r="A103" s="70" t="s">
        <v>116</v>
      </c>
      <c r="B103" s="7" t="s">
        <v>78</v>
      </c>
      <c r="C103" s="32">
        <v>623.29999999999995</v>
      </c>
    </row>
    <row r="104" spans="1:3" s="23" customFormat="1" ht="20.25" customHeight="1" x14ac:dyDescent="0.2">
      <c r="A104" s="86" t="s">
        <v>117</v>
      </c>
      <c r="B104" s="87" t="s">
        <v>28</v>
      </c>
      <c r="C104" s="88">
        <f>C105+C106+C107+C108+C109+C110</f>
        <v>5627.5</v>
      </c>
    </row>
    <row r="105" spans="1:3" s="23" customFormat="1" ht="36.75" customHeight="1" x14ac:dyDescent="0.2">
      <c r="A105" s="89" t="s">
        <v>119</v>
      </c>
      <c r="B105" s="11" t="s">
        <v>120</v>
      </c>
      <c r="C105" s="90">
        <v>68.099999999999994</v>
      </c>
    </row>
    <row r="106" spans="1:3" s="23" customFormat="1" ht="48.75" customHeight="1" x14ac:dyDescent="0.2">
      <c r="A106" s="70" t="s">
        <v>184</v>
      </c>
      <c r="B106" s="14" t="s">
        <v>185</v>
      </c>
      <c r="C106" s="91">
        <v>81.099999999999994</v>
      </c>
    </row>
    <row r="107" spans="1:3" s="23" customFormat="1" ht="72.75" customHeight="1" x14ac:dyDescent="0.2">
      <c r="A107" s="70" t="s">
        <v>128</v>
      </c>
      <c r="B107" s="14" t="s">
        <v>183</v>
      </c>
      <c r="C107" s="30">
        <v>2896.5</v>
      </c>
    </row>
    <row r="108" spans="1:3" s="23" customFormat="1" ht="49.5" customHeight="1" x14ac:dyDescent="0.2">
      <c r="A108" s="70" t="s">
        <v>166</v>
      </c>
      <c r="B108" s="15" t="s">
        <v>140</v>
      </c>
      <c r="C108" s="30">
        <v>300</v>
      </c>
    </row>
    <row r="109" spans="1:3" s="23" customFormat="1" ht="24.75" customHeight="1" x14ac:dyDescent="0.2">
      <c r="A109" s="70" t="s">
        <v>152</v>
      </c>
      <c r="B109" s="15" t="s">
        <v>167</v>
      </c>
      <c r="C109" s="30">
        <v>267.39999999999998</v>
      </c>
    </row>
    <row r="110" spans="1:3" s="23" customFormat="1" ht="19.5" customHeight="1" x14ac:dyDescent="0.2">
      <c r="A110" s="70" t="s">
        <v>164</v>
      </c>
      <c r="B110" s="11" t="s">
        <v>165</v>
      </c>
      <c r="C110" s="30">
        <v>2014.4</v>
      </c>
    </row>
    <row r="111" spans="1:3" s="23" customFormat="1" ht="24" customHeight="1" x14ac:dyDescent="0.2">
      <c r="A111" s="104" t="s">
        <v>199</v>
      </c>
      <c r="B111" s="105" t="s">
        <v>200</v>
      </c>
      <c r="C111" s="106">
        <f>C112</f>
        <v>-9986.7000000000007</v>
      </c>
    </row>
    <row r="112" spans="1:3" s="23" customFormat="1" ht="38.25" customHeight="1" x14ac:dyDescent="0.2">
      <c r="A112" s="68" t="s">
        <v>191</v>
      </c>
      <c r="B112" s="4" t="s">
        <v>192</v>
      </c>
      <c r="C112" s="30">
        <v>-9986.7000000000007</v>
      </c>
    </row>
    <row r="113" spans="1:3" s="93" customFormat="1" ht="18" customHeight="1" x14ac:dyDescent="0.2">
      <c r="A113" s="28" t="s">
        <v>9</v>
      </c>
      <c r="B113" s="92" t="s">
        <v>17</v>
      </c>
      <c r="C113" s="22">
        <f>C66+C9</f>
        <v>163765.79999999999</v>
      </c>
    </row>
    <row r="114" spans="1:3" x14ac:dyDescent="0.2">
      <c r="B114" s="95"/>
    </row>
    <row r="116" spans="1:3" x14ac:dyDescent="0.2">
      <c r="B116" s="9"/>
    </row>
  </sheetData>
  <mergeCells count="6">
    <mergeCell ref="C7:C8"/>
    <mergeCell ref="A1:B1"/>
    <mergeCell ref="A5:B5"/>
    <mergeCell ref="A6:B6"/>
    <mergeCell ref="A7:A8"/>
    <mergeCell ref="B7:B8"/>
  </mergeCells>
  <phoneticPr fontId="0" type="noConversion"/>
  <pageMargins left="0.98425196850393704" right="0.70866141732283472" top="0.19685039370078741" bottom="0.19685039370078741" header="0.35433070866141736" footer="0.23622047244094491"/>
  <pageSetup paperSize="9" scale="79" fitToHeight="0" orientation="portrait" errors="blank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2024-04-08T12:11:24Z</dcterms:created>
  <dcterms:modified xsi:type="dcterms:W3CDTF">2024-04-15T07:44:04Z</dcterms:modified>
</cp:coreProperties>
</file>