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yana\Desktop\Проекты бюджета\Проект бюджета 2025-2027\запрос по бюджетам к 7 ноября 2024\итог\"/>
    </mc:Choice>
  </mc:AlternateContent>
  <bookViews>
    <workbookView xWindow="0" yWindow="0" windowWidth="15480" windowHeight="8190" tabRatio="500"/>
  </bookViews>
  <sheets>
    <sheet name="Форма № 1 Доходы" sheetId="1" r:id="rId1"/>
  </sheets>
  <calcPr calcId="152511"/>
</workbook>
</file>

<file path=xl/calcChain.xml><?xml version="1.0" encoding="utf-8"?>
<calcChain xmlns="http://schemas.openxmlformats.org/spreadsheetml/2006/main">
  <c r="G37" i="1" l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C25" i="1" l="1"/>
  <c r="C24" i="1" s="1"/>
  <c r="C5" i="1"/>
  <c r="E25" i="1"/>
  <c r="E24" i="1" s="1"/>
  <c r="F25" i="1"/>
  <c r="F24" i="1" s="1"/>
  <c r="D25" i="1"/>
  <c r="D24" i="1" s="1"/>
  <c r="F5" i="1"/>
  <c r="H5" i="1"/>
  <c r="E5" i="1"/>
  <c r="D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6" i="1"/>
  <c r="I27" i="1"/>
  <c r="I28" i="1"/>
  <c r="I29" i="1"/>
  <c r="I30" i="1"/>
  <c r="I31" i="1"/>
  <c r="I32" i="1"/>
  <c r="I33" i="1"/>
  <c r="I34" i="1"/>
  <c r="I35" i="1"/>
  <c r="H24" i="1"/>
  <c r="F4" i="1" l="1"/>
  <c r="C4" i="1"/>
  <c r="I24" i="1"/>
  <c r="E4" i="1"/>
  <c r="H4" i="1"/>
  <c r="D4" i="1"/>
  <c r="I5" i="1"/>
  <c r="I25" i="1"/>
  <c r="I4" i="1"/>
</calcChain>
</file>

<file path=xl/sharedStrings.xml><?xml version="1.0" encoding="utf-8"?>
<sst xmlns="http://schemas.openxmlformats.org/spreadsheetml/2006/main" count="46" uniqueCount="46">
  <si>
    <t>тыс. рублей</t>
  </si>
  <si>
    <t xml:space="preserve">Код </t>
  </si>
  <si>
    <t>Наименование доходов</t>
  </si>
  <si>
    <t>Примечания*</t>
  </si>
  <si>
    <t>ИТОГО ДОХОДОВ</t>
  </si>
  <si>
    <t>НАЛОГОВЫЕ И НЕНАЛОГОВЫЕ ДОХОДЫ</t>
  </si>
  <si>
    <t>Налог на доходы физических лиц</t>
  </si>
  <si>
    <t>Акцизы по подакцизным товарам (продукции), производимым на территории РФ, в т.ч.:</t>
  </si>
  <si>
    <t>доходы от уплаты акцизов на нефтепродукты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</si>
  <si>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</si>
  <si>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</si>
  <si>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</si>
  <si>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</si>
  <si>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</si>
  <si>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</si>
  <si>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</si>
  <si>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</si>
  <si>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</si>
  <si>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</si>
  <si>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</si>
  <si>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</si>
  <si>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</si>
  <si>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</si>
  <si>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</si>
  <si>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</si>
  <si>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</si>
  <si>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Федерации, в том числе</t>
  </si>
  <si>
    <t>на выравнивание бюджетной обеспеченности</t>
  </si>
  <si>
    <t xml:space="preserve">на поддержку мер по обеспечению сбалансированности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</si>
  <si>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</si>
  <si>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</si>
  <si>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</si>
  <si>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 от других бюджетов бюджетной системы</t>
  </si>
  <si>
    <t>БЕЗВОЗМЕЗДНЫЕ ПОСТУПЛЕНИЯ ОТ ГОСУДАРСТВЕННЫХ (МУНИЦИПАЛЬНЫХ) ОРГАНИЗАЦИЙ</t>
  </si>
  <si>
    <t>БЕЗВОЗМЕЗДНЫЕ ПОСТУПЛЕНИЯ ОТ НЕГОСУДАРСТВЕННЫХ ОРГАНИЗАЦИЙ</t>
  </si>
  <si>
    <t>ПРОЧИЕ БЕЗВОЗМЕЗДНЫЕ ПОСТУПЛЕНИЯ</t>
  </si>
  <si>
    <t xml:space="preserve"> ПЕРЕЧИСЛЕНИЯ ДЛЯ ОСУЩЕСТВЛЕНИЯ ВОЗВРАТА (ЗАЧЕТА) ИЗЛИШНЕ УПЛАЧЕННЫХ ИЛИ ИЗЛИШНЕ ВЗЫСКАННЫХ СУММ НАЛОГОВ, СБОРОВ И ИНЫХ ПЛАТЕЖЕЙ</t>
  </si>
  <si>
    <t>ВОЗВРАТ ОСТАТКОВ СУБСИДИЙ, СУБВЕНЦИЙ И ИНЫХ МЕЖБЮДЖЕТНЫХ ТРАНСФЕРТОВ, ИМЕЮЩИХ ЦЕЛЕВОЕ НАЗНАЧЕНИЕ, ПРОШЛЫХ ЛЕТ</t>
  </si>
  <si>
    <r>
      <t>Параметры бюджета муниципального образования "</t>
    </r>
    <r>
      <rPr>
        <b/>
        <i/>
        <sz val="16"/>
        <color indexed="8"/>
        <rFont val="Times New Roman"/>
        <family val="1"/>
        <charset val="204"/>
      </rPr>
      <t>Красногородский МО</t>
    </r>
    <r>
      <rPr>
        <b/>
        <sz val="16"/>
        <color indexed="8"/>
        <rFont val="Times New Roman"/>
        <family val="1"/>
        <charset val="204"/>
      </rPr>
      <t>"</t>
    </r>
    <r>
      <rPr>
        <i/>
        <sz val="16"/>
        <color indexed="8"/>
        <rFont val="Times New Roman"/>
        <family val="1"/>
        <charset val="204"/>
      </rPr>
      <t xml:space="preserve"> </t>
    </r>
    <r>
      <rPr>
        <b/>
        <sz val="16"/>
        <color indexed="8"/>
        <rFont val="Times New Roman"/>
        <family val="1"/>
        <charset val="204"/>
      </rPr>
      <t xml:space="preserve">по видам доходов </t>
    </r>
  </si>
  <si>
    <t>Утверждено бюджет МО на 2024 год по состоянию на 01.11.2024 года</t>
  </si>
  <si>
    <t>Исполнено бюджет МО на 01.11.2024</t>
  </si>
  <si>
    <t>Оценка ожидаемого исполнения  за 2024 год</t>
  </si>
  <si>
    <t>Параметры бюджета МО  на 2025 год</t>
  </si>
  <si>
    <t>Темп роста показателей  на 2025 год к оценке ожидаемого исполнения за 2024</t>
  </si>
  <si>
    <t>Исполнение бюджета МО за 2023 год</t>
  </si>
  <si>
    <t>Оценка ожидаемого исполнения за 2024 год к исполнению 2023 года,%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</si>
</sst>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\-??_р_._-;_-@_-"/>
    <numFmt numFmtId="165" formatCode="0.0%"/>
  </numFmts>
  <fonts count="29"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 Cyr"/>
      <family val="1"/>
      <charset val="204"/>
    </font>
    <font>
      <sz val="11"/>
      <color indexed="8"/>
      <name val="Times New Roman Cyr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 Cyr"/>
      <family val="2"/>
      <charset val="1"/>
    </font>
    <font>
      <sz val="10"/>
      <color rgb="FF000000"/>
      <name val="Arial Cyr"/>
      <charset val="1"/>
    </font>
    <font>
      <b/>
      <sz val="12"/>
      <color rgb="FF000000"/>
      <name val="Arial Cyr"/>
      <family val="2"/>
      <charset val="1"/>
    </font>
    <font>
      <b/>
      <sz val="10"/>
      <color rgb="FF000000"/>
      <name val="Arial Cyr"/>
      <family val="2"/>
      <charset val="1"/>
    </font>
    <font>
      <b/>
      <sz val="10"/>
      <color rgb="FF000000"/>
      <name val="Arial CYR"/>
      <charset val="1"/>
    </font>
    <font>
      <b/>
      <sz val="12"/>
      <color rgb="FF000000"/>
      <name val="Arial Cyr"/>
      <charset val="1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i/>
      <sz val="16"/>
      <color indexed="8"/>
      <name val="Times New Roman"/>
      <family val="1"/>
      <charset val="204"/>
    </font>
    <font>
      <sz val="12"/>
      <color rgb="FFFF0000"/>
      <name val="Times New Roman Cyr"/>
      <family val="1"/>
      <charset val="204"/>
    </font>
    <font>
      <sz val="11"/>
      <color rgb="FFFF0000"/>
      <name val="Times New Roman Cyr"/>
      <family val="1"/>
      <charset val="204"/>
    </font>
    <font>
      <sz val="11"/>
      <color rgb="FFFF0000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FFCC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" fillId="0" borderId="0"/>
    <xf numFmtId="0" fontId="15" fillId="3" borderId="0"/>
    <xf numFmtId="0" fontId="16" fillId="3" borderId="0"/>
    <xf numFmtId="0" fontId="15" fillId="0" borderId="0">
      <alignment horizontal="left" vertical="top" wrapText="1"/>
    </xf>
    <xf numFmtId="0" fontId="16" fillId="0" borderId="1">
      <alignment horizontal="center" vertical="center" wrapText="1"/>
    </xf>
    <xf numFmtId="0" fontId="15" fillId="0" borderId="0"/>
    <xf numFmtId="1" fontId="16" fillId="0" borderId="1">
      <alignment horizontal="left" vertical="top" wrapText="1" indent="3"/>
    </xf>
    <xf numFmtId="0" fontId="17" fillId="0" borderId="0">
      <alignment horizontal="center" wrapText="1"/>
    </xf>
    <xf numFmtId="0" fontId="16" fillId="0" borderId="0"/>
    <xf numFmtId="0" fontId="17" fillId="0" borderId="0">
      <alignment horizontal="center"/>
    </xf>
    <xf numFmtId="0" fontId="16" fillId="0" borderId="1">
      <alignment horizontal="center" vertical="center" wrapText="1"/>
    </xf>
    <xf numFmtId="0" fontId="15" fillId="0" borderId="0">
      <alignment wrapText="1"/>
    </xf>
    <xf numFmtId="1" fontId="16" fillId="0" borderId="1">
      <alignment horizontal="center" vertical="top" shrinkToFit="1"/>
    </xf>
    <xf numFmtId="0" fontId="15" fillId="0" borderId="0">
      <alignment horizontal="right"/>
    </xf>
    <xf numFmtId="0" fontId="16" fillId="0" borderId="1">
      <alignment horizontal="center" vertical="center" wrapText="1"/>
    </xf>
    <xf numFmtId="0" fontId="15" fillId="3" borderId="2"/>
    <xf numFmtId="0" fontId="16" fillId="0" borderId="1">
      <alignment horizontal="center" vertical="center" wrapText="1"/>
    </xf>
    <xf numFmtId="0" fontId="15" fillId="0" borderId="1">
      <alignment horizontal="center" vertical="center" wrapText="1"/>
    </xf>
    <xf numFmtId="0" fontId="16" fillId="0" borderId="1">
      <alignment horizontal="center" vertical="center" wrapText="1"/>
    </xf>
    <xf numFmtId="0" fontId="15" fillId="0" borderId="3"/>
    <xf numFmtId="0" fontId="16" fillId="0" borderId="1">
      <alignment horizontal="center" vertical="center" wrapText="1"/>
    </xf>
    <xf numFmtId="0" fontId="15" fillId="0" borderId="1">
      <alignment horizontal="center" vertical="center" shrinkToFit="1"/>
    </xf>
    <xf numFmtId="0" fontId="16" fillId="0" borderId="1">
      <alignment horizontal="center" vertical="center" wrapText="1"/>
    </xf>
    <xf numFmtId="0" fontId="15" fillId="3" borderId="4"/>
    <xf numFmtId="0" fontId="16" fillId="0" borderId="1">
      <alignment horizontal="center" vertical="center" wrapText="1"/>
    </xf>
    <xf numFmtId="0" fontId="18" fillId="0" borderId="1">
      <alignment horizontal="left"/>
    </xf>
    <xf numFmtId="0" fontId="16" fillId="3" borderId="0">
      <alignment shrinkToFit="1"/>
    </xf>
    <xf numFmtId="4" fontId="18" fillId="4" borderId="1">
      <alignment horizontal="right" vertical="top" shrinkToFit="1"/>
    </xf>
    <xf numFmtId="0" fontId="16" fillId="0" borderId="1">
      <alignment horizontal="center" vertical="center" wrapText="1"/>
    </xf>
    <xf numFmtId="0" fontId="15" fillId="3" borderId="5"/>
    <xf numFmtId="0" fontId="16" fillId="0" borderId="1">
      <alignment horizontal="center" vertical="center" wrapText="1"/>
    </xf>
    <xf numFmtId="0" fontId="15" fillId="0" borderId="4"/>
    <xf numFmtId="0" fontId="16" fillId="0" borderId="1">
      <alignment horizontal="center" vertical="center" wrapText="1"/>
    </xf>
    <xf numFmtId="0" fontId="15" fillId="0" borderId="0">
      <alignment horizontal="left" wrapText="1"/>
    </xf>
    <xf numFmtId="0" fontId="16" fillId="0" borderId="1">
      <alignment horizontal="center" vertical="center" wrapText="1"/>
    </xf>
    <xf numFmtId="49" fontId="15" fillId="0" borderId="1">
      <alignment horizontal="left" vertical="top" wrapText="1"/>
    </xf>
    <xf numFmtId="0" fontId="19" fillId="0" borderId="1">
      <alignment horizontal="left"/>
    </xf>
    <xf numFmtId="4" fontId="15" fillId="5" borderId="1">
      <alignment horizontal="right" vertical="top" shrinkToFit="1"/>
    </xf>
    <xf numFmtId="0" fontId="16" fillId="0" borderId="1">
      <alignment horizontal="center" vertical="center" wrapText="1"/>
    </xf>
    <xf numFmtId="0" fontId="15" fillId="3" borderId="5">
      <alignment horizontal="center"/>
    </xf>
    <xf numFmtId="4" fontId="16" fillId="0" borderId="1">
      <alignment horizontal="right" vertical="top" shrinkToFit="1"/>
    </xf>
    <xf numFmtId="0" fontId="15" fillId="3" borderId="0">
      <alignment horizontal="center"/>
    </xf>
    <xf numFmtId="4" fontId="19" fillId="6" borderId="1">
      <alignment horizontal="right" vertical="top" shrinkToFit="1"/>
    </xf>
    <xf numFmtId="4" fontId="15" fillId="0" borderId="1">
      <alignment horizontal="right" vertical="top" shrinkToFit="1"/>
    </xf>
    <xf numFmtId="0" fontId="16" fillId="0" borderId="0">
      <alignment wrapText="1"/>
    </xf>
    <xf numFmtId="49" fontId="18" fillId="0" borderId="1">
      <alignment horizontal="left" vertical="top" wrapText="1"/>
    </xf>
    <xf numFmtId="0" fontId="16" fillId="0" borderId="1">
      <alignment horizontal="center" vertical="center" wrapText="1"/>
    </xf>
    <xf numFmtId="0" fontId="15" fillId="3" borderId="0">
      <alignment horizontal="left"/>
    </xf>
    <xf numFmtId="0" fontId="16" fillId="0" borderId="1">
      <alignment horizontal="center" vertical="center" wrapText="1"/>
    </xf>
    <xf numFmtId="4" fontId="15" fillId="0" borderId="3">
      <alignment horizontal="right" shrinkToFit="1"/>
    </xf>
    <xf numFmtId="0" fontId="16" fillId="0" borderId="1">
      <alignment horizontal="center" vertical="center" wrapText="1"/>
    </xf>
    <xf numFmtId="4" fontId="15" fillId="0" borderId="0">
      <alignment horizontal="right" shrinkToFit="1"/>
    </xf>
    <xf numFmtId="0" fontId="16" fillId="0" borderId="1">
      <alignment horizontal="center" vertical="center" wrapText="1"/>
    </xf>
    <xf numFmtId="0" fontId="15" fillId="3" borderId="4">
      <alignment horizontal="center"/>
    </xf>
    <xf numFmtId="0" fontId="16" fillId="0" borderId="1">
      <alignment horizontal="center" vertical="center" wrapText="1"/>
    </xf>
    <xf numFmtId="0" fontId="16" fillId="0" borderId="1">
      <alignment horizontal="center" vertical="center" wrapText="1"/>
    </xf>
    <xf numFmtId="0" fontId="16" fillId="0" borderId="1">
      <alignment horizontal="center" vertical="center" wrapText="1"/>
    </xf>
    <xf numFmtId="0" fontId="16" fillId="0" borderId="1">
      <alignment horizontal="center" vertical="center" wrapText="1"/>
    </xf>
    <xf numFmtId="0" fontId="16" fillId="0" borderId="1">
      <alignment horizontal="center" vertical="center" wrapText="1"/>
    </xf>
    <xf numFmtId="0" fontId="16" fillId="0" borderId="1">
      <alignment horizontal="center" vertical="center" wrapText="1"/>
    </xf>
    <xf numFmtId="0" fontId="16" fillId="0" borderId="1">
      <alignment horizontal="center" vertical="center" wrapText="1"/>
    </xf>
    <xf numFmtId="0" fontId="16" fillId="0" borderId="0">
      <alignment horizontal="left" wrapText="1"/>
    </xf>
    <xf numFmtId="10" fontId="16" fillId="0" borderId="1">
      <alignment horizontal="right" vertical="top" shrinkToFit="1"/>
    </xf>
    <xf numFmtId="10" fontId="19" fillId="6" borderId="1">
      <alignment horizontal="right" vertical="top" shrinkToFit="1"/>
    </xf>
    <xf numFmtId="0" fontId="20" fillId="0" borderId="0">
      <alignment horizontal="center" wrapText="1"/>
    </xf>
    <xf numFmtId="0" fontId="20" fillId="0" borderId="0">
      <alignment horizontal="center"/>
    </xf>
    <xf numFmtId="0" fontId="16" fillId="0" borderId="0">
      <alignment horizontal="right"/>
    </xf>
    <xf numFmtId="0" fontId="16" fillId="0" borderId="0">
      <alignment vertical="top"/>
    </xf>
    <xf numFmtId="0" fontId="19" fillId="0" borderId="1">
      <alignment vertical="top" wrapText="1"/>
    </xf>
    <xf numFmtId="0" fontId="16" fillId="3" borderId="0">
      <alignment horizontal="center"/>
    </xf>
    <xf numFmtId="0" fontId="16" fillId="3" borderId="0">
      <alignment horizontal="left"/>
    </xf>
    <xf numFmtId="4" fontId="19" fillId="5" borderId="1">
      <alignment horizontal="right" vertical="top" shrinkToFit="1"/>
    </xf>
    <xf numFmtId="10" fontId="19" fillId="5" borderId="1">
      <alignment horizontal="right" vertical="top" shrinkToFit="1"/>
    </xf>
    <xf numFmtId="0" fontId="2" fillId="0" borderId="0"/>
    <xf numFmtId="0" fontId="21" fillId="0" borderId="0">
      <alignment vertical="top" wrapText="1"/>
    </xf>
    <xf numFmtId="0" fontId="21" fillId="0" borderId="0">
      <alignment vertical="top" wrapText="1"/>
    </xf>
    <xf numFmtId="0" fontId="1" fillId="0" borderId="0"/>
    <xf numFmtId="0" fontId="2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  <xf numFmtId="9" fontId="14" fillId="0" borderId="0" applyBorder="0" applyProtection="0"/>
    <xf numFmtId="9" fontId="14" fillId="0" borderId="0" applyBorder="0" applyProtection="0"/>
    <xf numFmtId="9" fontId="14" fillId="0" borderId="0" applyBorder="0" applyProtection="0"/>
    <xf numFmtId="0" fontId="2" fillId="0" borderId="0" applyBorder="0" applyProtection="0"/>
    <xf numFmtId="0" fontId="2" fillId="0" borderId="0" applyBorder="0" applyProtection="0"/>
    <xf numFmtId="0" fontId="2" fillId="0" borderId="0" applyBorder="0" applyProtection="0"/>
    <xf numFmtId="0" fontId="2" fillId="0" borderId="0" applyBorder="0" applyProtection="0"/>
    <xf numFmtId="0" fontId="2" fillId="0" borderId="0" applyBorder="0" applyProtection="0"/>
    <xf numFmtId="0" fontId="2" fillId="0" borderId="0" applyBorder="0" applyProtection="0"/>
    <xf numFmtId="164" fontId="14" fillId="0" borderId="0" applyBorder="0" applyProtection="0"/>
  </cellStyleXfs>
  <cellXfs count="37">
    <xf numFmtId="0" fontId="0" fillId="0" borderId="0" xfId="0"/>
    <xf numFmtId="164" fontId="12" fillId="0" borderId="0" xfId="100" applyFont="1" applyBorder="1" applyAlignment="1" applyProtection="1">
      <alignment horizontal="center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3" fontId="9" fillId="0" borderId="1" xfId="86" applyNumberFormat="1" applyFont="1" applyBorder="1" applyAlignment="1" applyProtection="1">
      <alignment horizontal="center" vertical="center" wrapText="1"/>
      <protection locked="0"/>
    </xf>
    <xf numFmtId="3" fontId="9" fillId="0" borderId="6" xfId="86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wrapText="1"/>
    </xf>
    <xf numFmtId="165" fontId="9" fillId="0" borderId="1" xfId="91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/>
    <xf numFmtId="3" fontId="10" fillId="0" borderId="1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horizontal="right" vertical="center" wrapText="1"/>
    </xf>
    <xf numFmtId="0" fontId="0" fillId="0" borderId="0" xfId="0" applyBorder="1" applyAlignment="1"/>
    <xf numFmtId="164" fontId="12" fillId="0" borderId="0" xfId="100" applyFont="1" applyBorder="1" applyAlignment="1" applyProtection="1">
      <alignment horizontal="center" vertical="center" wrapText="1"/>
    </xf>
    <xf numFmtId="0" fontId="10" fillId="0" borderId="1" xfId="0" applyFont="1" applyFill="1" applyBorder="1"/>
    <xf numFmtId="0" fontId="0" fillId="0" borderId="1" xfId="0" applyBorder="1" applyAlignment="1"/>
    <xf numFmtId="0" fontId="0" fillId="0" borderId="1" xfId="0" applyBorder="1"/>
    <xf numFmtId="3" fontId="24" fillId="0" borderId="1" xfId="86" applyNumberFormat="1" applyFont="1" applyBorder="1" applyAlignment="1" applyProtection="1">
      <alignment horizontal="right" vertical="center" wrapText="1"/>
      <protection locked="0"/>
    </xf>
    <xf numFmtId="3" fontId="25" fillId="0" borderId="1" xfId="0" applyNumberFormat="1" applyFont="1" applyBorder="1" applyAlignment="1">
      <alignment horizontal="right" vertical="center" wrapText="1"/>
    </xf>
    <xf numFmtId="4" fontId="24" fillId="0" borderId="1" xfId="86" applyNumberFormat="1" applyFont="1" applyBorder="1" applyAlignment="1" applyProtection="1">
      <alignment horizontal="right" vertical="center" wrapText="1"/>
      <protection locked="0"/>
    </xf>
    <xf numFmtId="0" fontId="26" fillId="0" borderId="1" xfId="0" applyFont="1" applyBorder="1"/>
    <xf numFmtId="0" fontId="26" fillId="0" borderId="0" xfId="0" applyFont="1"/>
    <xf numFmtId="4" fontId="25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/>
    <xf numFmtId="164" fontId="27" fillId="0" borderId="0" xfId="100" applyFont="1" applyBorder="1" applyAlignment="1" applyProtection="1">
      <alignment horizontal="center" vertical="center" wrapText="1"/>
    </xf>
    <xf numFmtId="0" fontId="26" fillId="0" borderId="0" xfId="0" applyFont="1" applyBorder="1" applyAlignment="1"/>
    <xf numFmtId="0" fontId="28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9" fontId="14" fillId="0" borderId="1" xfId="91" applyBorder="1" applyProtection="1">
      <protection locked="0"/>
    </xf>
  </cellXfs>
  <cellStyles count="101">
    <cellStyle name="br" xfId="1"/>
    <cellStyle name="col" xfId="2"/>
    <cellStyle name="Normal" xfId="3"/>
    <cellStyle name="style0" xfId="4"/>
    <cellStyle name="style0 2" xfId="5"/>
    <cellStyle name="td" xfId="6"/>
    <cellStyle name="td 2" xfId="7"/>
    <cellStyle name="tr" xfId="8"/>
    <cellStyle name="xl21" xfId="9"/>
    <cellStyle name="xl21 2" xfId="10"/>
    <cellStyle name="xl22" xfId="11"/>
    <cellStyle name="xl22 2" xfId="12"/>
    <cellStyle name="xl23" xfId="13"/>
    <cellStyle name="xl23 2" xfId="14"/>
    <cellStyle name="xl24" xfId="15"/>
    <cellStyle name="xl24 2" xfId="16"/>
    <cellStyle name="xl25" xfId="17"/>
    <cellStyle name="xl25 2" xfId="18"/>
    <cellStyle name="xl26" xfId="19"/>
    <cellStyle name="xl26 2" xfId="20"/>
    <cellStyle name="xl27" xfId="21"/>
    <cellStyle name="xl27 2" xfId="22"/>
    <cellStyle name="xl28" xfId="23"/>
    <cellStyle name="xl28 2" xfId="24"/>
    <cellStyle name="xl29" xfId="25"/>
    <cellStyle name="xl29 2" xfId="26"/>
    <cellStyle name="xl30" xfId="27"/>
    <cellStyle name="xl30 2" xfId="28"/>
    <cellStyle name="xl31" xfId="29"/>
    <cellStyle name="xl31 2" xfId="30"/>
    <cellStyle name="xl32" xfId="31"/>
    <cellStyle name="xl32 2" xfId="32"/>
    <cellStyle name="xl33" xfId="33"/>
    <cellStyle name="xl33 2" xfId="34"/>
    <cellStyle name="xl34" xfId="35"/>
    <cellStyle name="xl34 2" xfId="36"/>
    <cellStyle name="xl35" xfId="37"/>
    <cellStyle name="xl35 2" xfId="38"/>
    <cellStyle name="xl36" xfId="39"/>
    <cellStyle name="xl36 2" xfId="40"/>
    <cellStyle name="xl37" xfId="41"/>
    <cellStyle name="xl37 2" xfId="42"/>
    <cellStyle name="xl38" xfId="43"/>
    <cellStyle name="xl38 2" xfId="44"/>
    <cellStyle name="xl39" xfId="45"/>
    <cellStyle name="xl39 2" xfId="46"/>
    <cellStyle name="xl40" xfId="47"/>
    <cellStyle name="xl40 2" xfId="48"/>
    <cellStyle name="xl41" xfId="49"/>
    <cellStyle name="xl41 2" xfId="50"/>
    <cellStyle name="xl42" xfId="51"/>
    <cellStyle name="xl42 2" xfId="52"/>
    <cellStyle name="xl43" xfId="53"/>
    <cellStyle name="xl43 2" xfId="54"/>
    <cellStyle name="xl44" xfId="55"/>
    <cellStyle name="xl44 2" xfId="56"/>
    <cellStyle name="xl45" xfId="57"/>
    <cellStyle name="xl45 2" xfId="58"/>
    <cellStyle name="xl46" xfId="59"/>
    <cellStyle name="xl46 2" xfId="60"/>
    <cellStyle name="xl47" xfId="61"/>
    <cellStyle name="xl47 2" xfId="62"/>
    <cellStyle name="xl48" xfId="63"/>
    <cellStyle name="xl49" xfId="64"/>
    <cellStyle name="xl50" xfId="65"/>
    <cellStyle name="xl51" xfId="66"/>
    <cellStyle name="xl52" xfId="67"/>
    <cellStyle name="xl53" xfId="68"/>
    <cellStyle name="xl54" xfId="69"/>
    <cellStyle name="xl55" xfId="70"/>
    <cellStyle name="xl56" xfId="71"/>
    <cellStyle name="xl57" xfId="72"/>
    <cellStyle name="xl58" xfId="73"/>
    <cellStyle name="xl59" xfId="74"/>
    <cellStyle name="xl60" xfId="75"/>
    <cellStyle name="xl61" xfId="76"/>
    <cellStyle name="xl62" xfId="77"/>
    <cellStyle name="xl63" xfId="78"/>
    <cellStyle name="xl64" xfId="79"/>
    <cellStyle name="xl65" xfId="80"/>
    <cellStyle name="Обычный" xfId="0" builtinId="0"/>
    <cellStyle name="Обычный 10" xfId="81"/>
    <cellStyle name="Обычный 2" xfId="82"/>
    <cellStyle name="Обычный 2 2" xfId="83"/>
    <cellStyle name="Обычный 3" xfId="84"/>
    <cellStyle name="Обычный 3 2" xfId="85"/>
    <cellStyle name="Обычный 4" xfId="86"/>
    <cellStyle name="Обычный 4 2" xfId="87"/>
    <cellStyle name="Обычный 5" xfId="88"/>
    <cellStyle name="Обычный 5 2" xfId="89"/>
    <cellStyle name="Обычный 6" xfId="90"/>
    <cellStyle name="Процентный" xfId="91" builtinId="5"/>
    <cellStyle name="Процентный 2" xfId="92"/>
    <cellStyle name="Процентный 3" xfId="93"/>
    <cellStyle name="Стиль 1" xfId="94"/>
    <cellStyle name="Стиль 2" xfId="95"/>
    <cellStyle name="Стиль 3" xfId="96"/>
    <cellStyle name="Стиль 4" xfId="97"/>
    <cellStyle name="Стиль 5" xfId="98"/>
    <cellStyle name="Стиль 6" xfId="99"/>
    <cellStyle name="Финансовы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36" sqref="K36"/>
    </sheetView>
  </sheetViews>
  <sheetFormatPr defaultColWidth="8.7109375" defaultRowHeight="15"/>
  <cols>
    <col min="1" max="1" width="10.28515625" customWidth="1"/>
    <col min="2" max="2" width="74.42578125" style="2" customWidth="1"/>
    <col min="3" max="3" width="19.28515625" style="2" customWidth="1"/>
    <col min="4" max="7" width="16.42578125" style="2" customWidth="1"/>
    <col min="8" max="8" width="13.85546875" customWidth="1"/>
    <col min="9" max="9" width="17.5703125" customWidth="1"/>
    <col min="10" max="10" width="15.28515625" customWidth="1"/>
    <col min="11" max="11" width="19.28515625" customWidth="1"/>
  </cols>
  <sheetData>
    <row r="1" spans="1:13" ht="20.25" customHeight="1">
      <c r="A1" s="3"/>
      <c r="B1" s="35" t="s">
        <v>38</v>
      </c>
      <c r="C1" s="35"/>
      <c r="D1" s="35"/>
      <c r="E1" s="35"/>
      <c r="F1" s="35"/>
      <c r="G1" s="35"/>
      <c r="H1" s="35"/>
      <c r="I1" s="35"/>
      <c r="J1" s="35"/>
    </row>
    <row r="2" spans="1:13" ht="17.25" customHeight="1">
      <c r="A2" s="3"/>
      <c r="B2" s="4"/>
      <c r="C2" s="4"/>
      <c r="D2" s="4"/>
      <c r="E2" s="4"/>
      <c r="F2" s="4"/>
      <c r="G2" s="4"/>
      <c r="H2" s="5"/>
      <c r="I2" s="5"/>
      <c r="J2" s="6" t="s">
        <v>0</v>
      </c>
    </row>
    <row r="3" spans="1:13" ht="110.25">
      <c r="A3" s="7" t="s">
        <v>1</v>
      </c>
      <c r="B3" s="8" t="s">
        <v>2</v>
      </c>
      <c r="C3" s="34" t="s">
        <v>44</v>
      </c>
      <c r="D3" s="9" t="s">
        <v>39</v>
      </c>
      <c r="E3" s="9" t="s">
        <v>40</v>
      </c>
      <c r="F3" s="9" t="s">
        <v>41</v>
      </c>
      <c r="G3" s="10" t="s">
        <v>45</v>
      </c>
      <c r="H3" s="10" t="s">
        <v>42</v>
      </c>
      <c r="I3" s="10" t="s">
        <v>43</v>
      </c>
      <c r="J3" s="10" t="s">
        <v>3</v>
      </c>
      <c r="M3" s="11"/>
    </row>
    <row r="4" spans="1:13" ht="15.75">
      <c r="A4" s="7"/>
      <c r="B4" s="12" t="s">
        <v>4</v>
      </c>
      <c r="C4" s="25">
        <f>C5+C24</f>
        <v>179197</v>
      </c>
      <c r="D4" s="25">
        <f>D5+D24</f>
        <v>226886.9</v>
      </c>
      <c r="E4" s="25">
        <f t="shared" ref="E4:H4" si="0">E5+E24</f>
        <v>177375</v>
      </c>
      <c r="F4" s="25">
        <f>F5+F24</f>
        <v>221077</v>
      </c>
      <c r="G4" s="36">
        <f>F4/C4</f>
        <v>1.2337092696864345</v>
      </c>
      <c r="H4" s="25">
        <f t="shared" si="0"/>
        <v>195199</v>
      </c>
      <c r="I4" s="13">
        <f>H4/F4</f>
        <v>0.8829457609792063</v>
      </c>
      <c r="J4" s="10"/>
    </row>
    <row r="5" spans="1:13" ht="15.75">
      <c r="A5" s="14">
        <v>10000</v>
      </c>
      <c r="B5" s="12" t="s">
        <v>5</v>
      </c>
      <c r="C5" s="26">
        <f>SUM(C9:C23)+C7+C6</f>
        <v>61878</v>
      </c>
      <c r="D5" s="26">
        <f>SUM(D9:D23)+D7+D6</f>
        <v>64947</v>
      </c>
      <c r="E5" s="26">
        <f t="shared" ref="E5:H5" si="1">SUM(E9:E23)+E7+E6</f>
        <v>53905</v>
      </c>
      <c r="F5" s="26">
        <f t="shared" si="1"/>
        <v>64881</v>
      </c>
      <c r="G5" s="36">
        <f t="shared" ref="G5:G37" si="2">F5/C5</f>
        <v>1.0485309803161058</v>
      </c>
      <c r="H5" s="26">
        <f t="shared" si="1"/>
        <v>60346</v>
      </c>
      <c r="I5" s="13">
        <f t="shared" ref="I5:I35" si="3">H5/F5</f>
        <v>0.93010280359427255</v>
      </c>
      <c r="J5" s="14"/>
    </row>
    <row r="6" spans="1:13" ht="18" customHeight="1">
      <c r="A6" s="14">
        <v>10102</v>
      </c>
      <c r="B6" s="12" t="s">
        <v>6</v>
      </c>
      <c r="C6" s="12">
        <v>31852</v>
      </c>
      <c r="D6" s="26">
        <v>34377</v>
      </c>
      <c r="E6" s="26">
        <v>32070</v>
      </c>
      <c r="F6" s="15">
        <v>39484</v>
      </c>
      <c r="G6" s="36">
        <f t="shared" si="2"/>
        <v>1.2396081878688936</v>
      </c>
      <c r="H6" s="25">
        <v>36536</v>
      </c>
      <c r="I6" s="13">
        <f t="shared" si="3"/>
        <v>0.92533684530442706</v>
      </c>
      <c r="J6" s="12"/>
    </row>
    <row r="7" spans="1:13" ht="30">
      <c r="A7" s="14">
        <v>10302</v>
      </c>
      <c r="B7" s="12" t="s">
        <v>7</v>
      </c>
      <c r="C7" s="12">
        <v>12527</v>
      </c>
      <c r="D7" s="26">
        <v>13382</v>
      </c>
      <c r="E7" s="26">
        <v>11982</v>
      </c>
      <c r="F7" s="15">
        <v>14378</v>
      </c>
      <c r="G7" s="36">
        <f t="shared" si="2"/>
        <v>1.1477608365929592</v>
      </c>
      <c r="H7" s="25">
        <v>15429</v>
      </c>
      <c r="I7" s="13">
        <f t="shared" si="3"/>
        <v>1.0730977882876618</v>
      </c>
      <c r="J7" s="14"/>
    </row>
    <row r="8" spans="1:13" ht="15.75">
      <c r="A8" s="14"/>
      <c r="B8" s="12" t="s">
        <v>8</v>
      </c>
      <c r="C8" s="12">
        <v>12527</v>
      </c>
      <c r="D8" s="26">
        <v>13382</v>
      </c>
      <c r="E8" s="26">
        <v>11982</v>
      </c>
      <c r="F8" s="15">
        <v>14378</v>
      </c>
      <c r="G8" s="36">
        <f t="shared" si="2"/>
        <v>1.1477608365929592</v>
      </c>
      <c r="H8" s="25">
        <v>15429</v>
      </c>
      <c r="I8" s="13">
        <f t="shared" si="3"/>
        <v>1.0730977882876618</v>
      </c>
      <c r="J8" s="16"/>
    </row>
    <row r="9" spans="1:13" ht="30">
      <c r="A9" s="14">
        <v>10501</v>
      </c>
      <c r="B9" s="12" t="s">
        <v>9</v>
      </c>
      <c r="C9" s="12">
        <v>1775</v>
      </c>
      <c r="D9" s="26">
        <v>1313</v>
      </c>
      <c r="E9" s="26">
        <v>1440</v>
      </c>
      <c r="F9" s="15">
        <v>1440</v>
      </c>
      <c r="G9" s="36">
        <f t="shared" si="2"/>
        <v>0.81126760563380285</v>
      </c>
      <c r="H9" s="25">
        <v>1610</v>
      </c>
      <c r="I9" s="13">
        <f t="shared" si="3"/>
        <v>1.1180555555555556</v>
      </c>
      <c r="J9" s="12"/>
    </row>
    <row r="10" spans="1:13" ht="15.75">
      <c r="A10" s="14">
        <v>10502</v>
      </c>
      <c r="B10" s="12" t="s">
        <v>10</v>
      </c>
      <c r="C10" s="12">
        <v>-10</v>
      </c>
      <c r="D10" s="26"/>
      <c r="E10" s="26">
        <v>3</v>
      </c>
      <c r="F10" s="15">
        <v>3</v>
      </c>
      <c r="G10" s="36">
        <f t="shared" si="2"/>
        <v>-0.3</v>
      </c>
      <c r="H10" s="25"/>
      <c r="I10" s="13">
        <f t="shared" si="3"/>
        <v>0</v>
      </c>
      <c r="J10" s="14"/>
    </row>
    <row r="11" spans="1:13" ht="15.75">
      <c r="A11" s="14">
        <v>10503</v>
      </c>
      <c r="B11" s="12" t="s">
        <v>11</v>
      </c>
      <c r="C11" s="12">
        <v>10</v>
      </c>
      <c r="D11" s="26"/>
      <c r="E11" s="26">
        <v>0</v>
      </c>
      <c r="F11" s="15"/>
      <c r="G11" s="36">
        <f t="shared" si="2"/>
        <v>0</v>
      </c>
      <c r="H11" s="25">
        <v>10</v>
      </c>
      <c r="I11" s="13" t="e">
        <f t="shared" si="3"/>
        <v>#DIV/0!</v>
      </c>
      <c r="J11" s="14"/>
    </row>
    <row r="12" spans="1:13" ht="30">
      <c r="A12" s="14">
        <v>10504</v>
      </c>
      <c r="B12" s="17" t="s">
        <v>12</v>
      </c>
      <c r="C12" s="17">
        <v>90</v>
      </c>
      <c r="D12" s="26">
        <v>292</v>
      </c>
      <c r="E12" s="26">
        <v>140</v>
      </c>
      <c r="F12" s="15">
        <v>168</v>
      </c>
      <c r="G12" s="36">
        <f t="shared" si="2"/>
        <v>1.8666666666666667</v>
      </c>
      <c r="H12" s="25">
        <v>167</v>
      </c>
      <c r="I12" s="13">
        <f t="shared" si="3"/>
        <v>0.99404761904761907</v>
      </c>
      <c r="J12" s="14"/>
    </row>
    <row r="13" spans="1:13" ht="15.75">
      <c r="A13" s="14">
        <v>10601</v>
      </c>
      <c r="B13" s="12" t="s">
        <v>13</v>
      </c>
      <c r="C13" s="12">
        <v>695</v>
      </c>
      <c r="D13" s="26">
        <v>880</v>
      </c>
      <c r="E13" s="26">
        <v>329</v>
      </c>
      <c r="F13" s="15">
        <v>696</v>
      </c>
      <c r="G13" s="36">
        <f t="shared" si="2"/>
        <v>1.0014388489208632</v>
      </c>
      <c r="H13" s="25">
        <v>710</v>
      </c>
      <c r="I13" s="13">
        <f t="shared" si="3"/>
        <v>1.0201149425287357</v>
      </c>
      <c r="J13" s="14"/>
    </row>
    <row r="14" spans="1:13" ht="15.75">
      <c r="A14" s="14">
        <v>10606</v>
      </c>
      <c r="B14" s="12" t="s">
        <v>14</v>
      </c>
      <c r="C14" s="12">
        <v>2439</v>
      </c>
      <c r="D14" s="26">
        <v>3570</v>
      </c>
      <c r="E14" s="26">
        <v>2922</v>
      </c>
      <c r="F14" s="15">
        <v>3506</v>
      </c>
      <c r="G14" s="36">
        <f t="shared" si="2"/>
        <v>1.4374743747437475</v>
      </c>
      <c r="H14" s="25">
        <v>4050</v>
      </c>
      <c r="I14" s="13">
        <f t="shared" si="3"/>
        <v>1.1551625784369652</v>
      </c>
      <c r="J14" s="14"/>
    </row>
    <row r="15" spans="1:13" ht="15.75">
      <c r="A15" s="14">
        <v>10800</v>
      </c>
      <c r="B15" s="12" t="s">
        <v>15</v>
      </c>
      <c r="C15" s="12">
        <v>422</v>
      </c>
      <c r="D15" s="26">
        <v>425</v>
      </c>
      <c r="E15" s="26">
        <v>662</v>
      </c>
      <c r="F15" s="15">
        <v>662</v>
      </c>
      <c r="G15" s="36">
        <f t="shared" si="2"/>
        <v>1.5687203791469195</v>
      </c>
      <c r="H15" s="25">
        <v>546</v>
      </c>
      <c r="I15" s="13">
        <f t="shared" si="3"/>
        <v>0.82477341389728098</v>
      </c>
      <c r="J15" s="14"/>
    </row>
    <row r="16" spans="1:13" ht="30">
      <c r="A16" s="14">
        <v>10900</v>
      </c>
      <c r="B16" s="18" t="s">
        <v>16</v>
      </c>
      <c r="C16" s="18"/>
      <c r="D16" s="26"/>
      <c r="E16" s="26"/>
      <c r="F16" s="15"/>
      <c r="G16" s="36" t="e">
        <f t="shared" si="2"/>
        <v>#DIV/0!</v>
      </c>
      <c r="H16" s="25"/>
      <c r="I16" s="13" t="e">
        <f t="shared" si="3"/>
        <v>#DIV/0!</v>
      </c>
      <c r="J16" s="14"/>
    </row>
    <row r="17" spans="1:10" ht="30">
      <c r="A17" s="14">
        <v>11100</v>
      </c>
      <c r="B17" s="18" t="s">
        <v>17</v>
      </c>
      <c r="C17" s="18">
        <v>899</v>
      </c>
      <c r="D17" s="26">
        <v>1085</v>
      </c>
      <c r="E17" s="26">
        <v>837</v>
      </c>
      <c r="F17" s="15">
        <v>1004</v>
      </c>
      <c r="G17" s="36">
        <f t="shared" si="2"/>
        <v>1.1167964404894326</v>
      </c>
      <c r="H17" s="25">
        <v>820</v>
      </c>
      <c r="I17" s="13">
        <f t="shared" si="3"/>
        <v>0.81673306772908372</v>
      </c>
      <c r="J17" s="14"/>
    </row>
    <row r="18" spans="1:10" ht="15.75">
      <c r="A18" s="14">
        <v>11200</v>
      </c>
      <c r="B18" s="18" t="s">
        <v>18</v>
      </c>
      <c r="C18" s="18">
        <v>243</v>
      </c>
      <c r="D18" s="26">
        <v>175</v>
      </c>
      <c r="E18" s="26">
        <v>141</v>
      </c>
      <c r="F18" s="15">
        <v>141</v>
      </c>
      <c r="G18" s="36">
        <f t="shared" si="2"/>
        <v>0.58024691358024694</v>
      </c>
      <c r="H18" s="25">
        <v>136</v>
      </c>
      <c r="I18" s="13">
        <f t="shared" si="3"/>
        <v>0.96453900709219853</v>
      </c>
      <c r="J18" s="14"/>
    </row>
    <row r="19" spans="1:10" ht="28.5" customHeight="1">
      <c r="A19" s="14">
        <v>11300</v>
      </c>
      <c r="B19" s="18" t="s">
        <v>19</v>
      </c>
      <c r="C19" s="18">
        <v>10135</v>
      </c>
      <c r="D19" s="26"/>
      <c r="E19" s="26">
        <v>3030</v>
      </c>
      <c r="F19" s="15">
        <v>3030</v>
      </c>
      <c r="G19" s="36">
        <f t="shared" si="2"/>
        <v>0.29896398618648251</v>
      </c>
      <c r="H19" s="25"/>
      <c r="I19" s="13">
        <f t="shared" si="3"/>
        <v>0</v>
      </c>
      <c r="J19" s="14"/>
    </row>
    <row r="20" spans="1:10" ht="28.5" customHeight="1">
      <c r="A20" s="14">
        <v>11400</v>
      </c>
      <c r="B20" s="18" t="s">
        <v>20</v>
      </c>
      <c r="C20" s="18">
        <v>485</v>
      </c>
      <c r="D20" s="26">
        <v>9275</v>
      </c>
      <c r="E20" s="26">
        <v>155</v>
      </c>
      <c r="F20" s="15">
        <v>155</v>
      </c>
      <c r="G20" s="36">
        <f t="shared" si="2"/>
        <v>0.31958762886597936</v>
      </c>
      <c r="H20" s="25">
        <v>300</v>
      </c>
      <c r="I20" s="13">
        <f t="shared" si="3"/>
        <v>1.935483870967742</v>
      </c>
      <c r="J20" s="14"/>
    </row>
    <row r="21" spans="1:10" ht="16.5" customHeight="1">
      <c r="A21" s="14">
        <v>11500</v>
      </c>
      <c r="B21" s="18" t="s">
        <v>21</v>
      </c>
      <c r="C21" s="18"/>
      <c r="D21" s="26"/>
      <c r="E21" s="26"/>
      <c r="F21" s="15"/>
      <c r="G21" s="36" t="e">
        <f t="shared" si="2"/>
        <v>#DIV/0!</v>
      </c>
      <c r="H21" s="25"/>
      <c r="I21" s="13" t="e">
        <f t="shared" si="3"/>
        <v>#DIV/0!</v>
      </c>
      <c r="J21" s="14"/>
    </row>
    <row r="22" spans="1:10" ht="16.5" customHeight="1">
      <c r="A22" s="14">
        <v>11600</v>
      </c>
      <c r="B22" s="18" t="s">
        <v>22</v>
      </c>
      <c r="C22" s="18">
        <v>271</v>
      </c>
      <c r="D22" s="26">
        <v>86</v>
      </c>
      <c r="E22" s="26">
        <v>134</v>
      </c>
      <c r="F22" s="15">
        <v>154</v>
      </c>
      <c r="G22" s="36">
        <f t="shared" si="2"/>
        <v>0.56826568265682653</v>
      </c>
      <c r="H22" s="25">
        <v>27</v>
      </c>
      <c r="I22" s="13">
        <f t="shared" si="3"/>
        <v>0.17532467532467533</v>
      </c>
      <c r="J22" s="14"/>
    </row>
    <row r="23" spans="1:10" ht="15.75">
      <c r="A23" s="14">
        <v>11700</v>
      </c>
      <c r="B23" s="12" t="s">
        <v>23</v>
      </c>
      <c r="C23" s="12">
        <v>45</v>
      </c>
      <c r="D23" s="26">
        <v>87</v>
      </c>
      <c r="E23" s="26">
        <v>60</v>
      </c>
      <c r="F23" s="15">
        <v>60</v>
      </c>
      <c r="G23" s="36">
        <f t="shared" si="2"/>
        <v>1.3333333333333333</v>
      </c>
      <c r="H23" s="25">
        <v>5</v>
      </c>
      <c r="I23" s="13">
        <f t="shared" si="3"/>
        <v>8.3333333333333329E-2</v>
      </c>
      <c r="J23" s="14"/>
    </row>
    <row r="24" spans="1:10" ht="15.75">
      <c r="A24" s="14">
        <v>20000</v>
      </c>
      <c r="B24" s="12" t="s">
        <v>24</v>
      </c>
      <c r="C24" s="26">
        <f t="shared" ref="C24:E24" si="4">C25</f>
        <v>117319</v>
      </c>
      <c r="D24" s="26">
        <f t="shared" si="4"/>
        <v>161939.9</v>
      </c>
      <c r="E24" s="26">
        <f t="shared" si="4"/>
        <v>123470</v>
      </c>
      <c r="F24" s="26">
        <f>F25</f>
        <v>156196</v>
      </c>
      <c r="G24" s="36">
        <f t="shared" si="2"/>
        <v>1.331378549084121</v>
      </c>
      <c r="H24" s="26">
        <f t="shared" ref="H24" si="5">H25+H33+H34+H35+H36+H37</f>
        <v>134853</v>
      </c>
      <c r="I24" s="13">
        <f t="shared" si="3"/>
        <v>0.86335757637839639</v>
      </c>
      <c r="J24" s="14"/>
    </row>
    <row r="25" spans="1:10" ht="30">
      <c r="A25" s="14">
        <v>20200</v>
      </c>
      <c r="B25" s="12" t="s">
        <v>25</v>
      </c>
      <c r="C25" s="26">
        <f>C26+C29+C30+C31+C37</f>
        <v>117319</v>
      </c>
      <c r="D25" s="26">
        <f t="shared" ref="D25" si="6">D26+D29+D30+D31</f>
        <v>161939.9</v>
      </c>
      <c r="E25" s="26">
        <f>E26+E29+E30+E31+E37</f>
        <v>123470</v>
      </c>
      <c r="F25" s="26">
        <f>F26+F29+F30+F31+F37</f>
        <v>156196</v>
      </c>
      <c r="G25" s="36">
        <f t="shared" si="2"/>
        <v>1.331378549084121</v>
      </c>
      <c r="H25" s="25">
        <v>134853</v>
      </c>
      <c r="I25" s="13">
        <f t="shared" si="3"/>
        <v>0.86335757637839639</v>
      </c>
      <c r="J25" s="14"/>
    </row>
    <row r="26" spans="1:10" ht="15" customHeight="1">
      <c r="A26" s="14">
        <v>20201</v>
      </c>
      <c r="B26" s="12" t="s">
        <v>26</v>
      </c>
      <c r="C26" s="12">
        <v>52572</v>
      </c>
      <c r="D26" s="26">
        <v>57935</v>
      </c>
      <c r="E26" s="26">
        <v>51279</v>
      </c>
      <c r="F26" s="15">
        <v>58658</v>
      </c>
      <c r="G26" s="36">
        <f t="shared" si="2"/>
        <v>1.1157650460321082</v>
      </c>
      <c r="H26" s="25">
        <v>48397</v>
      </c>
      <c r="I26" s="13">
        <f t="shared" si="3"/>
        <v>0.82507074908793343</v>
      </c>
      <c r="J26" s="14"/>
    </row>
    <row r="27" spans="1:10" ht="15.75">
      <c r="A27" s="14"/>
      <c r="B27" s="12" t="s">
        <v>27</v>
      </c>
      <c r="C27" s="12">
        <v>39817</v>
      </c>
      <c r="D27" s="26">
        <v>43178</v>
      </c>
      <c r="E27" s="26">
        <v>39580</v>
      </c>
      <c r="F27" s="15">
        <v>43178</v>
      </c>
      <c r="G27" s="36">
        <f t="shared" si="2"/>
        <v>1.0844111811537784</v>
      </c>
      <c r="H27" s="25">
        <v>48397</v>
      </c>
      <c r="I27" s="13">
        <f t="shared" si="3"/>
        <v>1.1208717402380841</v>
      </c>
      <c r="J27" s="14"/>
    </row>
    <row r="28" spans="1:10" ht="15.75">
      <c r="A28" s="14"/>
      <c r="B28" s="12" t="s">
        <v>28</v>
      </c>
      <c r="C28" s="12">
        <v>12755</v>
      </c>
      <c r="D28" s="26">
        <v>14757</v>
      </c>
      <c r="E28" s="26">
        <v>11699</v>
      </c>
      <c r="F28" s="15">
        <v>15480</v>
      </c>
      <c r="G28" s="36">
        <f t="shared" si="2"/>
        <v>1.2136417091336731</v>
      </c>
      <c r="H28" s="25">
        <v>0</v>
      </c>
      <c r="I28" s="13">
        <f t="shared" si="3"/>
        <v>0</v>
      </c>
      <c r="J28" s="14"/>
    </row>
    <row r="29" spans="1:10" ht="30.75" customHeight="1">
      <c r="A29" s="14">
        <v>20220</v>
      </c>
      <c r="B29" s="12" t="s">
        <v>29</v>
      </c>
      <c r="C29" s="12">
        <v>20472</v>
      </c>
      <c r="D29" s="26">
        <v>40507</v>
      </c>
      <c r="E29" s="26">
        <v>23905</v>
      </c>
      <c r="F29" s="15">
        <v>37494</v>
      </c>
      <c r="G29" s="36">
        <f t="shared" si="2"/>
        <v>1.8314771395076201</v>
      </c>
      <c r="H29" s="25">
        <v>21108</v>
      </c>
      <c r="I29" s="13">
        <f t="shared" si="3"/>
        <v>0.5629700752120339</v>
      </c>
      <c r="J29" s="12"/>
    </row>
    <row r="30" spans="1:10" ht="15.75" customHeight="1">
      <c r="A30" s="14">
        <v>20230</v>
      </c>
      <c r="B30" s="12" t="s">
        <v>30</v>
      </c>
      <c r="C30" s="12">
        <v>48703</v>
      </c>
      <c r="D30" s="26">
        <v>53283.9</v>
      </c>
      <c r="E30" s="26">
        <v>44402</v>
      </c>
      <c r="F30" s="15">
        <v>53117</v>
      </c>
      <c r="G30" s="36">
        <f t="shared" si="2"/>
        <v>1.0906309672915426</v>
      </c>
      <c r="H30" s="25">
        <v>53008</v>
      </c>
      <c r="I30" s="13">
        <f t="shared" si="3"/>
        <v>0.99794792627595685</v>
      </c>
      <c r="J30" s="12"/>
    </row>
    <row r="31" spans="1:10" ht="15.75" customHeight="1">
      <c r="A31" s="14">
        <v>20240</v>
      </c>
      <c r="B31" s="12" t="s">
        <v>31</v>
      </c>
      <c r="C31" s="12">
        <v>5559</v>
      </c>
      <c r="D31" s="26">
        <v>10214</v>
      </c>
      <c r="E31" s="26">
        <v>6851</v>
      </c>
      <c r="F31" s="15">
        <v>9894</v>
      </c>
      <c r="G31" s="36">
        <f t="shared" si="2"/>
        <v>1.7798165137614679</v>
      </c>
      <c r="H31" s="25">
        <v>12340</v>
      </c>
      <c r="I31" s="13">
        <f t="shared" si="3"/>
        <v>1.2472205376996159</v>
      </c>
      <c r="J31" s="12"/>
    </row>
    <row r="32" spans="1:10" ht="15" customHeight="1">
      <c r="A32" s="14">
        <v>20290</v>
      </c>
      <c r="B32" s="12" t="s">
        <v>32</v>
      </c>
      <c r="C32" s="12"/>
      <c r="D32" s="26"/>
      <c r="E32" s="26"/>
      <c r="F32" s="15"/>
      <c r="G32" s="36" t="e">
        <f t="shared" si="2"/>
        <v>#DIV/0!</v>
      </c>
      <c r="H32" s="25"/>
      <c r="I32" s="13" t="e">
        <f t="shared" si="3"/>
        <v>#DIV/0!</v>
      </c>
      <c r="J32" s="12"/>
    </row>
    <row r="33" spans="1:10" ht="30">
      <c r="A33" s="14">
        <v>20300</v>
      </c>
      <c r="B33" s="12" t="s">
        <v>33</v>
      </c>
      <c r="C33" s="12"/>
      <c r="D33" s="26"/>
      <c r="E33" s="26"/>
      <c r="F33" s="15"/>
      <c r="G33" s="36" t="e">
        <f t="shared" si="2"/>
        <v>#DIV/0!</v>
      </c>
      <c r="H33" s="25"/>
      <c r="I33" s="13" t="e">
        <f t="shared" si="3"/>
        <v>#DIV/0!</v>
      </c>
      <c r="J33" s="12"/>
    </row>
    <row r="34" spans="1:10" ht="30">
      <c r="A34" s="14">
        <v>20400</v>
      </c>
      <c r="B34" s="12" t="s">
        <v>34</v>
      </c>
      <c r="C34" s="12"/>
      <c r="D34" s="30"/>
      <c r="E34" s="30"/>
      <c r="F34" s="19"/>
      <c r="G34" s="36" t="e">
        <f t="shared" si="2"/>
        <v>#DIV/0!</v>
      </c>
      <c r="H34" s="27"/>
      <c r="I34" s="13" t="e">
        <f t="shared" si="3"/>
        <v>#DIV/0!</v>
      </c>
      <c r="J34" s="14"/>
    </row>
    <row r="35" spans="1:10" ht="15.75">
      <c r="A35" s="14">
        <v>20700</v>
      </c>
      <c r="B35" s="12" t="s">
        <v>35</v>
      </c>
      <c r="C35" s="12"/>
      <c r="D35" s="30"/>
      <c r="E35" s="30"/>
      <c r="F35" s="19"/>
      <c r="G35" s="36" t="e">
        <f t="shared" si="2"/>
        <v>#DIV/0!</v>
      </c>
      <c r="H35" s="27"/>
      <c r="I35" s="13" t="e">
        <f t="shared" si="3"/>
        <v>#DIV/0!</v>
      </c>
      <c r="J35" s="14"/>
    </row>
    <row r="36" spans="1:10" ht="45">
      <c r="A36" s="22">
        <v>20800</v>
      </c>
      <c r="B36" s="12" t="s">
        <v>36</v>
      </c>
      <c r="C36" s="12"/>
      <c r="D36" s="31">
        <v>0</v>
      </c>
      <c r="E36" s="31">
        <v>0</v>
      </c>
      <c r="F36" s="23"/>
      <c r="G36" s="36" t="e">
        <f t="shared" si="2"/>
        <v>#DIV/0!</v>
      </c>
      <c r="H36" s="28">
        <v>0</v>
      </c>
      <c r="I36" s="24"/>
      <c r="J36" s="24"/>
    </row>
    <row r="37" spans="1:10" ht="45">
      <c r="A37" s="22">
        <v>21900</v>
      </c>
      <c r="B37" s="12" t="s">
        <v>37</v>
      </c>
      <c r="C37" s="12">
        <v>-9987</v>
      </c>
      <c r="D37" s="31">
        <v>0</v>
      </c>
      <c r="E37" s="31">
        <v>-2967</v>
      </c>
      <c r="F37" s="23">
        <v>-2967</v>
      </c>
      <c r="G37" s="36">
        <f t="shared" si="2"/>
        <v>0.29708621207569841</v>
      </c>
      <c r="H37" s="28">
        <v>0</v>
      </c>
      <c r="I37" s="24"/>
      <c r="J37" s="24"/>
    </row>
    <row r="38" spans="1:10">
      <c r="D38" s="21"/>
      <c r="E38" s="32"/>
      <c r="F38" s="1"/>
      <c r="G38" s="21"/>
      <c r="H38" s="29"/>
    </row>
    <row r="39" spans="1:10">
      <c r="D39" s="20"/>
      <c r="E39" s="33"/>
      <c r="F39" s="20"/>
      <c r="G39" s="20"/>
    </row>
  </sheetData>
  <mergeCells count="1">
    <mergeCell ref="B1:J1"/>
  </mergeCells>
  <phoneticPr fontId="13" type="noConversion"/>
  <pageMargins left="0.82708333333333295" right="0.23611111111111099" top="0.15763888888888899" bottom="0.15763888888888899" header="0.511811023622047" footer="0.511811023622047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№ 1 Доходы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ФИРСОВА ЛЮДМИЛА ВЛАДИМИРОВНА</dc:creator>
  <cp:lastModifiedBy>Tatyana</cp:lastModifiedBy>
  <cp:revision>1</cp:revision>
  <cp:lastPrinted>2024-11-07T06:50:30Z</cp:lastPrinted>
  <dcterms:created xsi:type="dcterms:W3CDTF">2017-08-31T14:26:51Z</dcterms:created>
  <dcterms:modified xsi:type="dcterms:W3CDTF">2024-11-07T06:50:37Z</dcterms:modified>
  <dc:language>ru-RU</dc:language>
</cp:coreProperties>
</file>