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yana\Desktop\Проекты бюджета\Проект бюджета 2025-2027\запрос по бюджетам к 7 ноября 2024\итог\"/>
    </mc:Choice>
  </mc:AlternateContent>
  <bookViews>
    <workbookView xWindow="0" yWindow="0" windowWidth="19440" windowHeight="12435"/>
  </bookViews>
  <sheets>
    <sheet name="Форма № 2 Расходы" sheetId="1" r:id="rId1"/>
  </sheets>
  <definedNames>
    <definedName name="_xlnm._FilterDatabase" localSheetId="0" hidden="1">'Форма № 2 Расходы'!$A$2:$AL$2</definedName>
    <definedName name="_xlnm.Print_Titles" localSheetId="0">'Форма № 2 Расходы'!$A:$B,'Форма № 2 Расходы'!$2:$3</definedName>
    <definedName name="_xlnm.Print_Area" localSheetId="0">'Форма № 2 Расходы'!$A$1:$AM$27</definedName>
  </definedNames>
  <calcPr calcId="152511"/>
</workbook>
</file>

<file path=xl/calcChain.xml><?xml version="1.0" encoding="utf-8"?>
<calcChain xmlns="http://schemas.openxmlformats.org/spreadsheetml/2006/main">
  <c r="T4" i="1" l="1"/>
  <c r="S4" i="1"/>
  <c r="J4" i="1"/>
  <c r="I4" i="1"/>
  <c r="Y25" i="1" l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W25" i="1"/>
  <c r="W24" i="1"/>
  <c r="W23" i="1"/>
  <c r="W22" i="1"/>
  <c r="W21" i="1"/>
  <c r="W20" i="1"/>
  <c r="W17" i="1"/>
  <c r="W15" i="1"/>
  <c r="W14" i="1"/>
  <c r="W12" i="1"/>
  <c r="W9" i="1"/>
  <c r="W7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G26" i="1" l="1"/>
  <c r="F26" i="1"/>
  <c r="C25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E4" i="1"/>
  <c r="E26" i="1" s="1"/>
  <c r="D4" i="1"/>
  <c r="D26" i="1" s="1"/>
  <c r="M25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O4" i="1"/>
  <c r="O26" i="1" s="1"/>
  <c r="N4" i="1"/>
  <c r="N26" i="1" s="1"/>
  <c r="H4" i="1"/>
  <c r="H11" i="1"/>
  <c r="H6" i="1"/>
  <c r="H25" i="1"/>
  <c r="H13" i="1"/>
  <c r="H8" i="1"/>
  <c r="H5" i="1"/>
  <c r="AD4" i="1"/>
  <c r="AC4" i="1"/>
  <c r="M4" i="1" l="1"/>
  <c r="M26" i="1" s="1"/>
  <c r="C4" i="1"/>
  <c r="C26" i="1" s="1"/>
  <c r="AB4" i="1"/>
  <c r="AH5" i="1"/>
  <c r="AI5" i="1"/>
  <c r="AJ5" i="1"/>
  <c r="AK5" i="1"/>
  <c r="AH6" i="1"/>
  <c r="AI6" i="1"/>
  <c r="AJ6" i="1"/>
  <c r="AK6" i="1"/>
  <c r="AH7" i="1"/>
  <c r="AI7" i="1"/>
  <c r="AJ7" i="1"/>
  <c r="AK7" i="1"/>
  <c r="AH8" i="1"/>
  <c r="AI8" i="1"/>
  <c r="AJ8" i="1"/>
  <c r="AK8" i="1"/>
  <c r="AH9" i="1"/>
  <c r="AI9" i="1"/>
  <c r="AJ9" i="1"/>
  <c r="AK9" i="1"/>
  <c r="AH10" i="1"/>
  <c r="AI10" i="1"/>
  <c r="AJ10" i="1"/>
  <c r="AK10" i="1"/>
  <c r="AH11" i="1"/>
  <c r="AI11" i="1"/>
  <c r="AJ11" i="1"/>
  <c r="AK11" i="1"/>
  <c r="AH12" i="1"/>
  <c r="AI12" i="1"/>
  <c r="AJ12" i="1"/>
  <c r="AK12" i="1"/>
  <c r="AH13" i="1"/>
  <c r="AI13" i="1"/>
  <c r="AJ13" i="1"/>
  <c r="AK13" i="1"/>
  <c r="AH14" i="1"/>
  <c r="AI14" i="1"/>
  <c r="AJ14" i="1"/>
  <c r="AK14" i="1"/>
  <c r="AH15" i="1"/>
  <c r="AI15" i="1"/>
  <c r="AJ15" i="1"/>
  <c r="AK15" i="1"/>
  <c r="AH16" i="1"/>
  <c r="AI16" i="1"/>
  <c r="AJ16" i="1"/>
  <c r="AK16" i="1"/>
  <c r="AH17" i="1"/>
  <c r="AI17" i="1"/>
  <c r="AJ17" i="1"/>
  <c r="AK17" i="1"/>
  <c r="AH18" i="1"/>
  <c r="AI18" i="1"/>
  <c r="AJ18" i="1"/>
  <c r="AK18" i="1"/>
  <c r="AH19" i="1"/>
  <c r="AI19" i="1"/>
  <c r="AJ19" i="1"/>
  <c r="AK19" i="1"/>
  <c r="AH20" i="1"/>
  <c r="AI20" i="1"/>
  <c r="AJ20" i="1"/>
  <c r="AK20" i="1"/>
  <c r="AH21" i="1"/>
  <c r="AI21" i="1"/>
  <c r="AJ21" i="1"/>
  <c r="AK21" i="1"/>
  <c r="AH22" i="1"/>
  <c r="AI22" i="1"/>
  <c r="AJ22" i="1"/>
  <c r="AK22" i="1"/>
  <c r="AH23" i="1"/>
  <c r="AI23" i="1"/>
  <c r="AJ23" i="1"/>
  <c r="AK23" i="1"/>
  <c r="AH24" i="1"/>
  <c r="AI24" i="1"/>
  <c r="AJ24" i="1"/>
  <c r="AK24" i="1"/>
  <c r="AH25" i="1"/>
  <c r="AI25" i="1"/>
  <c r="AJ25" i="1"/>
  <c r="AK25" i="1"/>
  <c r="AI4" i="1"/>
  <c r="AJ4" i="1"/>
  <c r="AK4" i="1"/>
  <c r="AH4" i="1"/>
  <c r="I26" i="1"/>
  <c r="AC26" i="1" l="1"/>
  <c r="S26" i="1"/>
  <c r="T26" i="1"/>
  <c r="U26" i="1"/>
  <c r="R4" i="1"/>
  <c r="W4" i="1" s="1"/>
  <c r="R5" i="1"/>
  <c r="W5" i="1" s="1"/>
  <c r="R6" i="1"/>
  <c r="W6" i="1" s="1"/>
  <c r="R7" i="1"/>
  <c r="R8" i="1"/>
  <c r="W8" i="1" s="1"/>
  <c r="R9" i="1"/>
  <c r="R10" i="1"/>
  <c r="W10" i="1" s="1"/>
  <c r="R11" i="1"/>
  <c r="W11" i="1" s="1"/>
  <c r="R12" i="1"/>
  <c r="R13" i="1"/>
  <c r="W13" i="1" s="1"/>
  <c r="R14" i="1"/>
  <c r="R15" i="1"/>
  <c r="R16" i="1"/>
  <c r="W16" i="1" s="1"/>
  <c r="R17" i="1"/>
  <c r="R18" i="1"/>
  <c r="W18" i="1" s="1"/>
  <c r="R19" i="1"/>
  <c r="W19" i="1" s="1"/>
  <c r="R20" i="1"/>
  <c r="R21" i="1"/>
  <c r="R22" i="1"/>
  <c r="R23" i="1"/>
  <c r="R24" i="1"/>
  <c r="R25" i="1"/>
  <c r="AB6" i="1"/>
  <c r="AB13" i="1"/>
  <c r="V26" i="1"/>
  <c r="H10" i="1"/>
  <c r="H14" i="1"/>
  <c r="H15" i="1"/>
  <c r="H16" i="1"/>
  <c r="H17" i="1"/>
  <c r="H18" i="1"/>
  <c r="H19" i="1"/>
  <c r="H23" i="1"/>
  <c r="AF26" i="1"/>
  <c r="AE26" i="1"/>
  <c r="AD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2" i="1"/>
  <c r="AG12" i="1" s="1"/>
  <c r="AL12" i="1" s="1"/>
  <c r="AB11" i="1"/>
  <c r="AB10" i="1"/>
  <c r="AB9" i="1"/>
  <c r="AB8" i="1"/>
  <c r="AG8" i="1" s="1"/>
  <c r="AL8" i="1" s="1"/>
  <c r="AB7" i="1"/>
  <c r="AB5" i="1"/>
  <c r="L26" i="1"/>
  <c r="K26" i="1"/>
  <c r="J26" i="1"/>
  <c r="H22" i="1"/>
  <c r="H21" i="1"/>
  <c r="H20" i="1"/>
  <c r="H12" i="1"/>
  <c r="H9" i="1"/>
  <c r="H7" i="1"/>
  <c r="X26" i="1" l="1"/>
  <c r="Y26" i="1"/>
  <c r="AG10" i="1"/>
  <c r="AL10" i="1" s="1"/>
  <c r="AG21" i="1"/>
  <c r="AL21" i="1" s="1"/>
  <c r="AG16" i="1"/>
  <c r="AL16" i="1" s="1"/>
  <c r="AG24" i="1"/>
  <c r="AL24" i="1" s="1"/>
  <c r="AG20" i="1"/>
  <c r="AL20" i="1" s="1"/>
  <c r="AK26" i="1"/>
  <c r="AG9" i="1"/>
  <c r="AL9" i="1" s="1"/>
  <c r="AG22" i="1"/>
  <c r="AL22" i="1" s="1"/>
  <c r="AG15" i="1"/>
  <c r="AL15" i="1" s="1"/>
  <c r="AG19" i="1"/>
  <c r="AL19" i="1" s="1"/>
  <c r="AG23" i="1"/>
  <c r="AL23" i="1" s="1"/>
  <c r="AJ26" i="1"/>
  <c r="AG7" i="1"/>
  <c r="AL7" i="1" s="1"/>
  <c r="AG11" i="1"/>
  <c r="AL11" i="1" s="1"/>
  <c r="AG25" i="1"/>
  <c r="AL25" i="1" s="1"/>
  <c r="AG18" i="1"/>
  <c r="AL18" i="1" s="1"/>
  <c r="AG17" i="1"/>
  <c r="AL17" i="1" s="1"/>
  <c r="AG14" i="1"/>
  <c r="AL14" i="1" s="1"/>
  <c r="AG13" i="1"/>
  <c r="AL13" i="1" s="1"/>
  <c r="AG5" i="1"/>
  <c r="AL5" i="1" s="1"/>
  <c r="AI26" i="1"/>
  <c r="AH26" i="1"/>
  <c r="AG4" i="1"/>
  <c r="AL4" i="1" s="1"/>
  <c r="AG6" i="1"/>
  <c r="AL6" i="1" s="1"/>
  <c r="H26" i="1"/>
  <c r="AB26" i="1"/>
  <c r="AB29" i="1" s="1"/>
  <c r="R26" i="1"/>
  <c r="W26" i="1" s="1"/>
  <c r="AG26" i="1" l="1"/>
  <c r="AL26" i="1" s="1"/>
</calcChain>
</file>

<file path=xl/sharedStrings.xml><?xml version="1.0" encoding="utf-8"?>
<sst xmlns="http://schemas.openxmlformats.org/spreadsheetml/2006/main" count="81" uniqueCount="50">
  <si>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</si>
  <si>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государственным корпорациям (компаниям)</t>
  </si>
  <si>
    <t>Резервные средства</t>
  </si>
  <si>
    <t>Итого</t>
  </si>
  <si>
    <t xml:space="preserve">Дефицит (-) / Профицит (+) </t>
  </si>
  <si>
    <t>государственных (муниципальных) органов</t>
  </si>
  <si>
    <t>работников автономных и бюджетных учреждений</t>
  </si>
  <si>
    <t>Стипендии</t>
  </si>
  <si>
    <t>Иные выплаты</t>
  </si>
  <si>
    <t>Публичные нормативные выплаты гражданам несоциального характера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</si>
  <si>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</si>
  <si>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</t>
  </si>
  <si>
    <t>Исполнение судебных актов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</si>
  <si>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</si>
  <si>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</si>
  <si>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</si>
  <si>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</si>
  <si>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бененфициара к принципалу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</si>
  <si>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</si>
  <si>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121+129</t>
  </si>
  <si>
    <t>13101+13201+13301+13401+
13501+13601+14101+14201+
14301+14401+14501+14601</t>
  </si>
  <si>
    <t>310+320</t>
  </si>
  <si>
    <t>111+119+121+129 + 131+139+141+149+
13101+13201+13301+13401+
13501+13601+14101+14201+
14301+14401+14501+14601</t>
  </si>
  <si>
    <t>112+113+122+123+133+134+142</t>
  </si>
  <si>
    <t>330</t>
  </si>
  <si>
    <t xml:space="preserve">610+620-13101-13201-13301-13401-
13501-13601-14101-14201-
14301-14401-14501-14601
</t>
  </si>
  <si>
    <t>Наименование расходов</t>
  </si>
  <si>
    <t>Межбюджетные трансферты</t>
  </si>
  <si>
    <t>Другие расходы</t>
  </si>
  <si>
    <t>Вид расхода / раздел, подраздел/строки формы 387</t>
  </si>
  <si>
    <t>Всего</t>
  </si>
  <si>
    <t>за счет средств местного бюджета (налоговые и неналоговые доходы, дотации)</t>
  </si>
  <si>
    <t xml:space="preserve">за счет целевых трансфертов из областного бюджета </t>
  </si>
  <si>
    <t>за счет прочих безвозмездных поступлений (от юр. лиц, нерезидентов и др.)</t>
  </si>
  <si>
    <t>730</t>
  </si>
  <si>
    <t xml:space="preserve">Расходы на обслуживание мун. долга </t>
  </si>
  <si>
    <t>Социальные выплаты гражданам</t>
  </si>
  <si>
    <t>Иные закупки товаров, работ и услуг для обеспечения государственных (муниципальных) нужд (за исключением закупки товаров, работ, услуг в целях капитального ремонта государственного (муниципального) имущества)</t>
  </si>
  <si>
    <t>Примечание</t>
  </si>
  <si>
    <t xml:space="preserve">за счет целевых трансфертов из бюджетов поселений </t>
  </si>
  <si>
    <t>241+242+244+245+247</t>
  </si>
  <si>
    <t xml:space="preserve"> </t>
  </si>
  <si>
    <r>
      <t xml:space="preserve">Параметры бюджета Красногородский МО по видам расходов, разделам, подразделам, </t>
    </r>
    <r>
      <rPr>
        <sz val="16"/>
        <rFont val="Times New Roman"/>
        <family val="1"/>
        <charset val="204"/>
      </rPr>
      <t>тыс. рублей</t>
    </r>
  </si>
  <si>
    <t>Уточненный бюджет муниципального образования на 2024 год по состоянию на 01.11.2024 года</t>
  </si>
  <si>
    <t>Оценка ожидаемого исполнения  за 2024 год</t>
  </si>
  <si>
    <t xml:space="preserve">Параметры бюджета муниципального образования  на 2025 год </t>
  </si>
  <si>
    <t>Темп роста показателей  на 2025 год к оценке ожидаемого исполнения за 2024</t>
  </si>
  <si>
    <t>Исполнение бюджета муниципального образования 2024 год на 01.11.2024</t>
  </si>
  <si>
    <t>Оценка ожидаемого исполнения за 2024 год к исполнению 2023 года,%</t>
  </si>
  <si>
    <t>Исполнение бюджета муниципального образования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</si>
</sst>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 Cyr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 Cyr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01">
    <xf numFmtId="0" fontId="0" fillId="0" borderId="0"/>
    <xf numFmtId="0" fontId="4" fillId="0" borderId="0"/>
    <xf numFmtId="0" fontId="4" fillId="0" borderId="0"/>
    <xf numFmtId="0" fontId="19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4" fillId="0" borderId="0"/>
    <xf numFmtId="0" fontId="20" fillId="3" borderId="0"/>
    <xf numFmtId="0" fontId="21" fillId="3" borderId="0"/>
    <xf numFmtId="0" fontId="20" fillId="0" borderId="0">
      <alignment horizontal="left" vertical="top" wrapText="1"/>
    </xf>
    <xf numFmtId="0" fontId="21" fillId="0" borderId="9">
      <alignment horizontal="center" vertical="center" wrapText="1"/>
    </xf>
    <xf numFmtId="0" fontId="20" fillId="0" borderId="0"/>
    <xf numFmtId="1" fontId="21" fillId="0" borderId="9">
      <alignment horizontal="left" vertical="top" wrapText="1" indent="2"/>
    </xf>
    <xf numFmtId="0" fontId="22" fillId="0" borderId="0">
      <alignment horizontal="center" wrapText="1"/>
    </xf>
    <xf numFmtId="0" fontId="21" fillId="0" borderId="0"/>
    <xf numFmtId="0" fontId="22" fillId="0" borderId="0">
      <alignment horizontal="center"/>
    </xf>
    <xf numFmtId="0" fontId="21" fillId="0" borderId="9">
      <alignment horizontal="center" vertical="center" wrapText="1"/>
    </xf>
    <xf numFmtId="0" fontId="20" fillId="0" borderId="0">
      <alignment wrapText="1"/>
    </xf>
    <xf numFmtId="1" fontId="21" fillId="0" borderId="9">
      <alignment horizontal="center" vertical="top" shrinkToFit="1"/>
    </xf>
    <xf numFmtId="0" fontId="20" fillId="0" borderId="0">
      <alignment horizontal="right"/>
    </xf>
    <xf numFmtId="0" fontId="21" fillId="0" borderId="9">
      <alignment horizontal="center" vertical="center" wrapText="1"/>
    </xf>
    <xf numFmtId="0" fontId="20" fillId="3" borderId="10"/>
    <xf numFmtId="0" fontId="21" fillId="0" borderId="9">
      <alignment horizontal="center" vertical="center" wrapText="1"/>
    </xf>
    <xf numFmtId="0" fontId="20" fillId="0" borderId="9">
      <alignment horizontal="center" vertical="center" wrapText="1"/>
    </xf>
    <xf numFmtId="0" fontId="21" fillId="0" borderId="9">
      <alignment horizontal="center" vertical="center" wrapText="1"/>
    </xf>
    <xf numFmtId="0" fontId="20" fillId="0" borderId="11"/>
    <xf numFmtId="0" fontId="21" fillId="0" borderId="9">
      <alignment horizontal="center" vertical="center" wrapText="1"/>
    </xf>
    <xf numFmtId="0" fontId="20" fillId="0" borderId="9">
      <alignment horizontal="center" vertical="center" shrinkToFit="1"/>
    </xf>
    <xf numFmtId="0" fontId="21" fillId="0" borderId="9">
      <alignment horizontal="center" vertical="center" wrapText="1"/>
    </xf>
    <xf numFmtId="0" fontId="20" fillId="3" borderId="12"/>
    <xf numFmtId="0" fontId="21" fillId="0" borderId="9">
      <alignment horizontal="center" vertical="center" wrapText="1"/>
    </xf>
    <xf numFmtId="0" fontId="23" fillId="0" borderId="9">
      <alignment horizontal="left"/>
    </xf>
    <xf numFmtId="0" fontId="21" fillId="3" borderId="0">
      <alignment shrinkToFit="1"/>
    </xf>
    <xf numFmtId="4" fontId="23" fillId="4" borderId="9">
      <alignment horizontal="right" vertical="top" shrinkToFit="1"/>
    </xf>
    <xf numFmtId="0" fontId="21" fillId="0" borderId="9">
      <alignment horizontal="center" vertical="center" wrapText="1"/>
    </xf>
    <xf numFmtId="0" fontId="20" fillId="3" borderId="13"/>
    <xf numFmtId="0" fontId="21" fillId="0" borderId="9">
      <alignment horizontal="center" vertical="center" wrapText="1"/>
    </xf>
    <xf numFmtId="0" fontId="20" fillId="0" borderId="12"/>
    <xf numFmtId="0" fontId="21" fillId="0" borderId="9">
      <alignment horizontal="center" vertical="center" wrapText="1"/>
    </xf>
    <xf numFmtId="0" fontId="20" fillId="0" borderId="0">
      <alignment horizontal="left" wrapText="1"/>
    </xf>
    <xf numFmtId="0" fontId="21" fillId="0" borderId="9">
      <alignment horizontal="center" vertical="center" wrapText="1"/>
    </xf>
    <xf numFmtId="49" fontId="20" fillId="0" borderId="9">
      <alignment horizontal="left" vertical="top" wrapText="1"/>
    </xf>
    <xf numFmtId="0" fontId="24" fillId="0" borderId="9">
      <alignment horizontal="left"/>
    </xf>
    <xf numFmtId="4" fontId="20" fillId="5" borderId="9">
      <alignment horizontal="right" vertical="top" shrinkToFit="1"/>
    </xf>
    <xf numFmtId="0" fontId="21" fillId="0" borderId="9">
      <alignment horizontal="center" vertical="center" wrapText="1"/>
    </xf>
    <xf numFmtId="0" fontId="20" fillId="3" borderId="13">
      <alignment horizontal="center"/>
    </xf>
    <xf numFmtId="4" fontId="21" fillId="0" borderId="9">
      <alignment horizontal="right" vertical="top" shrinkToFit="1"/>
    </xf>
    <xf numFmtId="0" fontId="20" fillId="3" borderId="0">
      <alignment horizontal="center"/>
    </xf>
    <xf numFmtId="4" fontId="24" fillId="6" borderId="9">
      <alignment horizontal="right" vertical="top" shrinkToFit="1"/>
    </xf>
    <xf numFmtId="4" fontId="20" fillId="0" borderId="9">
      <alignment horizontal="right" vertical="top" shrinkToFit="1"/>
    </xf>
    <xf numFmtId="0" fontId="21" fillId="0" borderId="0">
      <alignment wrapText="1"/>
    </xf>
    <xf numFmtId="49" fontId="23" fillId="0" borderId="9">
      <alignment horizontal="left" vertical="top" wrapText="1"/>
    </xf>
    <xf numFmtId="0" fontId="21" fillId="0" borderId="9">
      <alignment horizontal="center" vertical="center" wrapText="1"/>
    </xf>
    <xf numFmtId="0" fontId="20" fillId="3" borderId="0">
      <alignment horizontal="left"/>
    </xf>
    <xf numFmtId="0" fontId="21" fillId="0" borderId="9">
      <alignment horizontal="center" vertical="center" wrapText="1"/>
    </xf>
    <xf numFmtId="4" fontId="20" fillId="0" borderId="11">
      <alignment horizontal="right" shrinkToFit="1"/>
    </xf>
    <xf numFmtId="0" fontId="21" fillId="0" borderId="9">
      <alignment horizontal="center" vertical="center" wrapText="1"/>
    </xf>
    <xf numFmtId="4" fontId="20" fillId="0" borderId="0">
      <alignment horizontal="right" shrinkToFit="1"/>
    </xf>
    <xf numFmtId="0" fontId="21" fillId="0" borderId="9">
      <alignment horizontal="center" vertical="center" wrapText="1"/>
    </xf>
    <xf numFmtId="0" fontId="20" fillId="3" borderId="12">
      <alignment horizontal="center"/>
    </xf>
    <xf numFmtId="0" fontId="21" fillId="0" borderId="9">
      <alignment horizontal="center" vertical="center" wrapText="1"/>
    </xf>
    <xf numFmtId="0" fontId="21" fillId="0" borderId="9">
      <alignment horizontal="center" vertical="center" wrapText="1"/>
    </xf>
    <xf numFmtId="0" fontId="21" fillId="0" borderId="9">
      <alignment horizontal="center" vertical="center" wrapText="1"/>
    </xf>
    <xf numFmtId="0" fontId="21" fillId="0" borderId="9">
      <alignment horizontal="center" vertical="center" wrapText="1"/>
    </xf>
    <xf numFmtId="0" fontId="21" fillId="0" borderId="9">
      <alignment horizontal="center" vertical="center" wrapText="1"/>
    </xf>
    <xf numFmtId="0" fontId="21" fillId="0" borderId="9">
      <alignment horizontal="center" vertical="center" wrapText="1"/>
    </xf>
    <xf numFmtId="0" fontId="21" fillId="0" borderId="9">
      <alignment horizontal="center" vertical="center" wrapText="1"/>
    </xf>
    <xf numFmtId="0" fontId="21" fillId="0" borderId="0">
      <alignment horizontal="left" wrapText="1"/>
    </xf>
    <xf numFmtId="10" fontId="21" fillId="0" borderId="9">
      <alignment horizontal="right" vertical="top" shrinkToFit="1"/>
    </xf>
    <xf numFmtId="10" fontId="24" fillId="6" borderId="9">
      <alignment horizontal="right" vertical="top" shrinkToFit="1"/>
    </xf>
    <xf numFmtId="0" fontId="25" fillId="0" borderId="0">
      <alignment horizontal="center" wrapText="1"/>
    </xf>
    <xf numFmtId="0" fontId="25" fillId="0" borderId="0">
      <alignment horizontal="center"/>
    </xf>
    <xf numFmtId="0" fontId="21" fillId="0" borderId="0">
      <alignment horizontal="right"/>
    </xf>
    <xf numFmtId="0" fontId="21" fillId="0" borderId="0">
      <alignment vertical="top"/>
    </xf>
    <xf numFmtId="0" fontId="24" fillId="0" borderId="9">
      <alignment vertical="top" wrapText="1"/>
    </xf>
    <xf numFmtId="0" fontId="21" fillId="3" borderId="0">
      <alignment horizontal="center"/>
    </xf>
    <xf numFmtId="0" fontId="21" fillId="3" borderId="0">
      <alignment horizontal="left"/>
    </xf>
    <xf numFmtId="4" fontId="24" fillId="5" borderId="9">
      <alignment horizontal="right" vertical="top" shrinkToFit="1"/>
    </xf>
    <xf numFmtId="10" fontId="24" fillId="5" borderId="9">
      <alignment horizontal="right" vertical="top" shrinkToFit="1"/>
    </xf>
    <xf numFmtId="0" fontId="2" fillId="0" borderId="0"/>
    <xf numFmtId="0" fontId="26" fillId="0" borderId="0">
      <alignment vertical="top" wrapText="1"/>
    </xf>
    <xf numFmtId="0" fontId="26" fillId="0" borderId="0">
      <alignment vertical="top" wrapText="1"/>
    </xf>
    <xf numFmtId="0" fontId="3" fillId="0" borderId="0"/>
    <xf numFmtId="0" fontId="27" fillId="0" borderId="0"/>
    <xf numFmtId="0" fontId="2" fillId="0" borderId="0"/>
    <xf numFmtId="0" fontId="19" fillId="0" borderId="0"/>
    <xf numFmtId="0" fontId="8" fillId="0" borderId="0"/>
    <xf numFmtId="0" fontId="2" fillId="0" borderId="0"/>
    <xf numFmtId="0" fontId="4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1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 wrapText="1"/>
    </xf>
    <xf numFmtId="0" fontId="15" fillId="2" borderId="0" xfId="0" applyFont="1" applyFill="1"/>
    <xf numFmtId="3" fontId="0" fillId="2" borderId="0" xfId="0" applyNumberFormat="1" applyFill="1"/>
    <xf numFmtId="3" fontId="11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3" fontId="6" fillId="0" borderId="2" xfId="86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justify" vertical="center" wrapText="1"/>
      <protection locked="0"/>
    </xf>
    <xf numFmtId="3" fontId="13" fillId="0" borderId="2" xfId="86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/>
    <xf numFmtId="49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3" fontId="11" fillId="0" borderId="1" xfId="0" applyNumberFormat="1" applyFont="1" applyFill="1" applyBorder="1" applyAlignment="1">
      <alignment vertical="center" wrapText="1"/>
    </xf>
    <xf numFmtId="9" fontId="14" fillId="0" borderId="1" xfId="91" applyFont="1" applyFill="1" applyBorder="1" applyAlignment="1" applyProtection="1">
      <alignment horizontal="center" vertical="center" wrapText="1"/>
      <protection locked="0"/>
    </xf>
    <xf numFmtId="9" fontId="11" fillId="0" borderId="2" xfId="91" applyFont="1" applyFill="1" applyBorder="1" applyAlignment="1" applyProtection="1">
      <alignment horizontal="right" vertical="center" wrapText="1"/>
      <protection locked="0"/>
    </xf>
    <xf numFmtId="3" fontId="6" fillId="0" borderId="3" xfId="86" applyNumberFormat="1" applyFont="1" applyFill="1" applyBorder="1" applyAlignment="1" applyProtection="1">
      <alignment horizontal="center" vertical="center" wrapText="1"/>
      <protection locked="0"/>
    </xf>
    <xf numFmtId="9" fontId="13" fillId="0" borderId="2" xfId="9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5" fillId="0" borderId="7" xfId="86" applyNumberFormat="1" applyFont="1" applyFill="1" applyBorder="1" applyAlignment="1" applyProtection="1">
      <alignment horizontal="center" vertical="center" wrapText="1"/>
      <protection locked="0"/>
    </xf>
    <xf numFmtId="3" fontId="5" fillId="0" borderId="8" xfId="86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86" applyNumberFormat="1" applyFont="1" applyFill="1" applyBorder="1" applyAlignment="1" applyProtection="1">
      <alignment horizontal="center" vertical="center" wrapText="1"/>
      <protection locked="0"/>
    </xf>
  </cellXfs>
  <cellStyles count="101">
    <cellStyle name="br" xfId="1"/>
    <cellStyle name="col" xfId="2"/>
    <cellStyle name="Normal" xfId="3"/>
    <cellStyle name="style0" xfId="4"/>
    <cellStyle name="style0 2" xfId="5"/>
    <cellStyle name="td" xfId="6"/>
    <cellStyle name="td 2" xfId="7"/>
    <cellStyle name="tr" xfId="8"/>
    <cellStyle name="xl21" xfId="9"/>
    <cellStyle name="xl21 2" xfId="10"/>
    <cellStyle name="xl22" xfId="11"/>
    <cellStyle name="xl22 2" xfId="12"/>
    <cellStyle name="xl23" xfId="13"/>
    <cellStyle name="xl23 2" xfId="14"/>
    <cellStyle name="xl24" xfId="15"/>
    <cellStyle name="xl24 2" xfId="16"/>
    <cellStyle name="xl25" xfId="17"/>
    <cellStyle name="xl25 2" xfId="18"/>
    <cellStyle name="xl26" xfId="19"/>
    <cellStyle name="xl26 2" xfId="20"/>
    <cellStyle name="xl27" xfId="21"/>
    <cellStyle name="xl27 2" xfId="22"/>
    <cellStyle name="xl28" xfId="23"/>
    <cellStyle name="xl28 2" xfId="24"/>
    <cellStyle name="xl29" xfId="25"/>
    <cellStyle name="xl29 2" xfId="26"/>
    <cellStyle name="xl30" xfId="27"/>
    <cellStyle name="xl30 2" xfId="28"/>
    <cellStyle name="xl31" xfId="29"/>
    <cellStyle name="xl31 2" xfId="30"/>
    <cellStyle name="xl32" xfId="31"/>
    <cellStyle name="xl32 2" xfId="32"/>
    <cellStyle name="xl33" xfId="33"/>
    <cellStyle name="xl33 2" xfId="34"/>
    <cellStyle name="xl34" xfId="35"/>
    <cellStyle name="xl34 2" xfId="36"/>
    <cellStyle name="xl35" xfId="37"/>
    <cellStyle name="xl35 2" xfId="38"/>
    <cellStyle name="xl36" xfId="39"/>
    <cellStyle name="xl36 2" xfId="40"/>
    <cellStyle name="xl37" xfId="41"/>
    <cellStyle name="xl37 2" xfId="42"/>
    <cellStyle name="xl38" xfId="43"/>
    <cellStyle name="xl38 2" xfId="44"/>
    <cellStyle name="xl39" xfId="45"/>
    <cellStyle name="xl39 2" xfId="46"/>
    <cellStyle name="xl40" xfId="47"/>
    <cellStyle name="xl40 2" xfId="48"/>
    <cellStyle name="xl41" xfId="49"/>
    <cellStyle name="xl41 2" xfId="50"/>
    <cellStyle name="xl42" xfId="51"/>
    <cellStyle name="xl42 2" xfId="52"/>
    <cellStyle name="xl43" xfId="53"/>
    <cellStyle name="xl43 2" xfId="54"/>
    <cellStyle name="xl44" xfId="55"/>
    <cellStyle name="xl44 2" xfId="56"/>
    <cellStyle name="xl45" xfId="57"/>
    <cellStyle name="xl45 2" xfId="58"/>
    <cellStyle name="xl46" xfId="59"/>
    <cellStyle name="xl46 2" xfId="60"/>
    <cellStyle name="xl47" xfId="61"/>
    <cellStyle name="xl47 2" xfId="62"/>
    <cellStyle name="xl48" xfId="63"/>
    <cellStyle name="xl49" xfId="64"/>
    <cellStyle name="xl50" xfId="65"/>
    <cellStyle name="xl51" xfId="66"/>
    <cellStyle name="xl52" xfId="67"/>
    <cellStyle name="xl53" xfId="68"/>
    <cellStyle name="xl54" xfId="69"/>
    <cellStyle name="xl55" xfId="70"/>
    <cellStyle name="xl56" xfId="71"/>
    <cellStyle name="xl57" xfId="72"/>
    <cellStyle name="xl58" xfId="73"/>
    <cellStyle name="xl59" xfId="74"/>
    <cellStyle name="xl60" xfId="75"/>
    <cellStyle name="xl61" xfId="76"/>
    <cellStyle name="xl62" xfId="77"/>
    <cellStyle name="xl63" xfId="78"/>
    <cellStyle name="xl64" xfId="79"/>
    <cellStyle name="xl65" xfId="80"/>
    <cellStyle name="Обычный" xfId="0" builtinId="0"/>
    <cellStyle name="Обычный 10" xfId="81"/>
    <cellStyle name="Обычный 2" xfId="82"/>
    <cellStyle name="Обычный 2 2" xfId="83"/>
    <cellStyle name="Обычный 3" xfId="84"/>
    <cellStyle name="Обычный 3 2" xfId="85"/>
    <cellStyle name="Обычный 4" xfId="86"/>
    <cellStyle name="Обычный 4 2" xfId="87"/>
    <cellStyle name="Обычный 5" xfId="88"/>
    <cellStyle name="Обычный 5 2" xfId="89"/>
    <cellStyle name="Обычный 6" xfId="90"/>
    <cellStyle name="Процентный" xfId="91" builtinId="5"/>
    <cellStyle name="Процентный 2" xfId="92"/>
    <cellStyle name="Процентный 3" xfId="93"/>
    <cellStyle name="Стиль 1" xfId="94"/>
    <cellStyle name="Стиль 2" xfId="95"/>
    <cellStyle name="Стиль 3" xfId="96"/>
    <cellStyle name="Стиль 4" xfId="97"/>
    <cellStyle name="Стиль 5" xfId="98"/>
    <cellStyle name="Стиль 6" xfId="99"/>
    <cellStyle name="Финансовый 2" xfId="10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tabSelected="1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D29" sqref="D29"/>
    </sheetView>
  </sheetViews>
  <sheetFormatPr defaultRowHeight="15" x14ac:dyDescent="0.25"/>
  <cols>
    <col min="1" max="1" width="18.5703125" style="3" customWidth="1"/>
    <col min="2" max="2" width="65.85546875" style="4" customWidth="1"/>
    <col min="3" max="4" width="17.42578125" style="4" customWidth="1"/>
    <col min="5" max="5" width="16.28515625" style="4" customWidth="1"/>
    <col min="6" max="6" width="16.42578125" style="4" customWidth="1"/>
    <col min="7" max="7" width="18.7109375" style="4" customWidth="1"/>
    <col min="8" max="12" width="18" style="5" customWidth="1"/>
    <col min="13" max="22" width="18" style="1" customWidth="1"/>
    <col min="23" max="23" width="16.140625" style="1" customWidth="1"/>
    <col min="24" max="27" width="18" style="1" customWidth="1"/>
    <col min="28" max="37" width="15" style="1" customWidth="1"/>
    <col min="38" max="38" width="16.28515625" style="1" customWidth="1"/>
    <col min="39" max="39" width="20" style="1" customWidth="1"/>
    <col min="40" max="16384" width="9.140625" style="1"/>
  </cols>
  <sheetData>
    <row r="1" spans="1:39" ht="59.25" customHeight="1" x14ac:dyDescent="0.3">
      <c r="A1" s="8"/>
      <c r="B1" s="9" t="s">
        <v>42</v>
      </c>
      <c r="C1" s="9"/>
      <c r="D1" s="9"/>
      <c r="E1" s="9"/>
      <c r="F1" s="9"/>
      <c r="G1" s="9"/>
      <c r="H1" s="10"/>
      <c r="I1" s="10"/>
      <c r="J1" s="10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2"/>
    </row>
    <row r="2" spans="1:39" ht="37.5" customHeight="1" x14ac:dyDescent="0.25">
      <c r="A2" s="34" t="s">
        <v>29</v>
      </c>
      <c r="B2" s="34" t="s">
        <v>26</v>
      </c>
      <c r="C2" s="36" t="s">
        <v>49</v>
      </c>
      <c r="D2" s="37"/>
      <c r="E2" s="37"/>
      <c r="F2" s="37"/>
      <c r="G2" s="38"/>
      <c r="H2" s="36" t="s">
        <v>43</v>
      </c>
      <c r="I2" s="37"/>
      <c r="J2" s="37"/>
      <c r="K2" s="37"/>
      <c r="L2" s="38"/>
      <c r="M2" s="36" t="s">
        <v>47</v>
      </c>
      <c r="N2" s="37"/>
      <c r="O2" s="37"/>
      <c r="P2" s="37"/>
      <c r="Q2" s="38"/>
      <c r="R2" s="36" t="s">
        <v>44</v>
      </c>
      <c r="S2" s="37"/>
      <c r="T2" s="37"/>
      <c r="U2" s="37"/>
      <c r="V2" s="38"/>
      <c r="W2" s="36" t="s">
        <v>48</v>
      </c>
      <c r="X2" s="37"/>
      <c r="Y2" s="37"/>
      <c r="Z2" s="37"/>
      <c r="AA2" s="38"/>
      <c r="AB2" s="36" t="s">
        <v>45</v>
      </c>
      <c r="AC2" s="37"/>
      <c r="AD2" s="37"/>
      <c r="AE2" s="37"/>
      <c r="AF2" s="38"/>
      <c r="AG2" s="36" t="s">
        <v>46</v>
      </c>
      <c r="AH2" s="37"/>
      <c r="AI2" s="37"/>
      <c r="AJ2" s="37"/>
      <c r="AK2" s="37"/>
      <c r="AL2" s="38"/>
      <c r="AM2" s="33" t="s">
        <v>38</v>
      </c>
    </row>
    <row r="3" spans="1:39" ht="133.5" customHeight="1" x14ac:dyDescent="0.25">
      <c r="A3" s="35"/>
      <c r="B3" s="35"/>
      <c r="C3" s="13" t="s">
        <v>30</v>
      </c>
      <c r="D3" s="13" t="s">
        <v>31</v>
      </c>
      <c r="E3" s="13" t="s">
        <v>32</v>
      </c>
      <c r="F3" s="13" t="s">
        <v>39</v>
      </c>
      <c r="G3" s="14" t="s">
        <v>33</v>
      </c>
      <c r="H3" s="13" t="s">
        <v>30</v>
      </c>
      <c r="I3" s="13" t="s">
        <v>31</v>
      </c>
      <c r="J3" s="13" t="s">
        <v>32</v>
      </c>
      <c r="K3" s="13" t="s">
        <v>39</v>
      </c>
      <c r="L3" s="14" t="s">
        <v>33</v>
      </c>
      <c r="M3" s="31" t="s">
        <v>30</v>
      </c>
      <c r="N3" s="13" t="s">
        <v>31</v>
      </c>
      <c r="O3" s="13" t="s">
        <v>32</v>
      </c>
      <c r="P3" s="13" t="s">
        <v>39</v>
      </c>
      <c r="Q3" s="14" t="s">
        <v>33</v>
      </c>
      <c r="R3" s="13" t="s">
        <v>30</v>
      </c>
      <c r="S3" s="13" t="s">
        <v>31</v>
      </c>
      <c r="T3" s="13" t="s">
        <v>32</v>
      </c>
      <c r="U3" s="13" t="s">
        <v>39</v>
      </c>
      <c r="V3" s="14" t="s">
        <v>33</v>
      </c>
      <c r="W3" s="13" t="s">
        <v>30</v>
      </c>
      <c r="X3" s="13" t="s">
        <v>31</v>
      </c>
      <c r="Y3" s="13" t="s">
        <v>32</v>
      </c>
      <c r="Z3" s="13" t="s">
        <v>39</v>
      </c>
      <c r="AA3" s="14" t="s">
        <v>33</v>
      </c>
      <c r="AB3" s="13" t="s">
        <v>30</v>
      </c>
      <c r="AC3" s="13" t="s">
        <v>31</v>
      </c>
      <c r="AD3" s="13" t="s">
        <v>32</v>
      </c>
      <c r="AE3" s="13" t="s">
        <v>39</v>
      </c>
      <c r="AF3" s="14" t="s">
        <v>33</v>
      </c>
      <c r="AG3" s="13" t="s">
        <v>30</v>
      </c>
      <c r="AH3" s="13" t="s">
        <v>31</v>
      </c>
      <c r="AI3" s="13" t="s">
        <v>32</v>
      </c>
      <c r="AJ3" s="13" t="s">
        <v>32</v>
      </c>
      <c r="AK3" s="13" t="s">
        <v>39</v>
      </c>
      <c r="AL3" s="14" t="s">
        <v>33</v>
      </c>
      <c r="AM3" s="33"/>
    </row>
    <row r="4" spans="1:39" ht="121.5" customHeight="1" x14ac:dyDescent="0.25">
      <c r="A4" s="15" t="s">
        <v>22</v>
      </c>
      <c r="B4" s="16" t="s">
        <v>18</v>
      </c>
      <c r="C4" s="7">
        <f>D4+E4</f>
        <v>105885</v>
      </c>
      <c r="D4" s="7">
        <f t="shared" ref="D4:E4" si="0">D5+D6</f>
        <v>58771</v>
      </c>
      <c r="E4" s="7">
        <f t="shared" si="0"/>
        <v>47114</v>
      </c>
      <c r="F4" s="7"/>
      <c r="G4" s="17"/>
      <c r="H4" s="7">
        <f t="shared" ref="H4:H25" si="1">I4+J4+L4+K4</f>
        <v>121245</v>
      </c>
      <c r="I4" s="7">
        <f>I5+I6</f>
        <v>66548</v>
      </c>
      <c r="J4" s="7">
        <f>J5+J6</f>
        <v>54697</v>
      </c>
      <c r="K4" s="7"/>
      <c r="L4" s="17"/>
      <c r="M4" s="7">
        <f>N4+O4</f>
        <v>100504</v>
      </c>
      <c r="N4" s="7">
        <f t="shared" ref="N4:O4" si="2">N5+N6</f>
        <v>55628</v>
      </c>
      <c r="O4" s="7">
        <f t="shared" si="2"/>
        <v>44876</v>
      </c>
      <c r="P4" s="17"/>
      <c r="Q4" s="17"/>
      <c r="R4" s="7">
        <f>S4+T4+V4+U4</f>
        <v>119184</v>
      </c>
      <c r="S4" s="7">
        <f t="shared" ref="S4:T4" si="3">S5+S6</f>
        <v>64487</v>
      </c>
      <c r="T4" s="7">
        <f t="shared" si="3"/>
        <v>54697</v>
      </c>
      <c r="U4" s="7"/>
      <c r="V4" s="17"/>
      <c r="W4" s="32">
        <f>R4/C4</f>
        <v>1.1255985267034991</v>
      </c>
      <c r="X4" s="32">
        <f>S4/D4</f>
        <v>1.0972588521549744</v>
      </c>
      <c r="Y4" s="32">
        <f>T4/E4</f>
        <v>1.160950036082693</v>
      </c>
      <c r="Z4" s="17"/>
      <c r="AA4" s="17"/>
      <c r="AB4" s="7">
        <f t="shared" ref="AB4:AB25" si="4">AC4+AD4+AF4+AE4</f>
        <v>108418</v>
      </c>
      <c r="AC4" s="7">
        <f>AC5+AC6</f>
        <v>58434</v>
      </c>
      <c r="AD4" s="7">
        <f>AD5+AD6</f>
        <v>49984</v>
      </c>
      <c r="AE4" s="7"/>
      <c r="AF4" s="17"/>
      <c r="AG4" s="7">
        <f t="shared" ref="AG4:AG26" si="5">AB4/R4*100</f>
        <v>90.96690830984025</v>
      </c>
      <c r="AH4" s="30">
        <f>AC4/S4</f>
        <v>0.90613612045838698</v>
      </c>
      <c r="AI4" s="30">
        <f>AD4/T4</f>
        <v>0.91383439676764722</v>
      </c>
      <c r="AJ4" s="30" t="e">
        <f>AE4/U4</f>
        <v>#DIV/0!</v>
      </c>
      <c r="AK4" s="30" t="e">
        <f>AF4/V4</f>
        <v>#DIV/0!</v>
      </c>
      <c r="AL4" s="30">
        <f t="shared" ref="AL4" si="6">AG4/AB4</f>
        <v>8.3903879715398037E-4</v>
      </c>
      <c r="AM4" s="18"/>
    </row>
    <row r="5" spans="1:39" ht="16.5" customHeight="1" x14ac:dyDescent="0.25">
      <c r="A5" s="15" t="s">
        <v>19</v>
      </c>
      <c r="B5" s="16" t="s">
        <v>5</v>
      </c>
      <c r="C5" s="7">
        <f t="shared" ref="C5:C23" si="7">D5+E5</f>
        <v>31231</v>
      </c>
      <c r="D5" s="7">
        <v>29978</v>
      </c>
      <c r="E5" s="7">
        <v>1253</v>
      </c>
      <c r="F5" s="7"/>
      <c r="G5" s="17"/>
      <c r="H5" s="7">
        <f t="shared" si="1"/>
        <v>35185</v>
      </c>
      <c r="I5" s="7">
        <v>33854</v>
      </c>
      <c r="J5" s="7">
        <v>1331</v>
      </c>
      <c r="K5" s="7"/>
      <c r="L5" s="17"/>
      <c r="M5" s="7">
        <f t="shared" ref="M5:M25" si="8">N5+O5</f>
        <v>27655</v>
      </c>
      <c r="N5" s="17">
        <v>26400</v>
      </c>
      <c r="O5" s="17">
        <v>1255</v>
      </c>
      <c r="P5" s="17"/>
      <c r="Q5" s="17"/>
      <c r="R5" s="7">
        <f t="shared" ref="R5:R25" si="9">S5+T5+V5+U5</f>
        <v>34318</v>
      </c>
      <c r="S5" s="7">
        <v>32987</v>
      </c>
      <c r="T5" s="7">
        <v>1331</v>
      </c>
      <c r="U5" s="7"/>
      <c r="V5" s="17"/>
      <c r="W5" s="32">
        <f t="shared" ref="W5:W26" si="10">R5/C5</f>
        <v>1.0988440972111044</v>
      </c>
      <c r="X5" s="32">
        <f t="shared" ref="X5:X26" si="11">S5/D5</f>
        <v>1.1003736073120287</v>
      </c>
      <c r="Y5" s="32">
        <f t="shared" ref="Y5:Y26" si="12">T5/E5</f>
        <v>1.0622505985634478</v>
      </c>
      <c r="Z5" s="17"/>
      <c r="AA5" s="17"/>
      <c r="AB5" s="7">
        <f t="shared" si="4"/>
        <v>34737</v>
      </c>
      <c r="AC5" s="7">
        <v>32926</v>
      </c>
      <c r="AD5" s="7">
        <v>1811</v>
      </c>
      <c r="AE5" s="7"/>
      <c r="AF5" s="17"/>
      <c r="AG5" s="7">
        <f t="shared" si="5"/>
        <v>101.22093362084037</v>
      </c>
      <c r="AH5" s="30">
        <f t="shared" ref="AH5:AH26" si="13">AC5/S5</f>
        <v>0.99815078667353807</v>
      </c>
      <c r="AI5" s="30">
        <f t="shared" ref="AI5:AI26" si="14">AD5/T5</f>
        <v>1.3606311044327573</v>
      </c>
      <c r="AJ5" s="30" t="e">
        <f t="shared" ref="AJ5:AJ26" si="15">AE5/U5</f>
        <v>#DIV/0!</v>
      </c>
      <c r="AK5" s="30" t="e">
        <f t="shared" ref="AK5:AK26" si="16">AF5/V5</f>
        <v>#DIV/0!</v>
      </c>
      <c r="AL5" s="30">
        <f t="shared" ref="AL5:AL26" si="17">AG5/AB5</f>
        <v>2.9139227227693919E-3</v>
      </c>
      <c r="AM5" s="18"/>
    </row>
    <row r="6" spans="1:39" ht="84.75" customHeight="1" x14ac:dyDescent="0.25">
      <c r="A6" s="15" t="s">
        <v>20</v>
      </c>
      <c r="B6" s="16" t="s">
        <v>6</v>
      </c>
      <c r="C6" s="7">
        <f t="shared" si="7"/>
        <v>74654</v>
      </c>
      <c r="D6" s="7">
        <v>28793</v>
      </c>
      <c r="E6" s="7">
        <v>45861</v>
      </c>
      <c r="F6" s="7"/>
      <c r="G6" s="17"/>
      <c r="H6" s="7">
        <f t="shared" si="1"/>
        <v>86060</v>
      </c>
      <c r="I6" s="7">
        <v>32694</v>
      </c>
      <c r="J6" s="7">
        <v>53366</v>
      </c>
      <c r="K6" s="7"/>
      <c r="L6" s="17"/>
      <c r="M6" s="7">
        <f t="shared" si="8"/>
        <v>72849</v>
      </c>
      <c r="N6" s="17">
        <v>29228</v>
      </c>
      <c r="O6" s="17">
        <v>43621</v>
      </c>
      <c r="P6" s="17"/>
      <c r="Q6" s="17"/>
      <c r="R6" s="7">
        <f t="shared" si="9"/>
        <v>84866</v>
      </c>
      <c r="S6" s="7">
        <v>31500</v>
      </c>
      <c r="T6" s="7">
        <v>53366</v>
      </c>
      <c r="U6" s="7"/>
      <c r="V6" s="17"/>
      <c r="W6" s="32">
        <f t="shared" si="10"/>
        <v>1.136791062769577</v>
      </c>
      <c r="X6" s="32">
        <f t="shared" si="11"/>
        <v>1.0940159066439761</v>
      </c>
      <c r="Y6" s="32">
        <f t="shared" si="12"/>
        <v>1.163646671463771</v>
      </c>
      <c r="Z6" s="17"/>
      <c r="AA6" s="17"/>
      <c r="AB6" s="7">
        <f t="shared" si="4"/>
        <v>73681</v>
      </c>
      <c r="AC6" s="7">
        <v>25508</v>
      </c>
      <c r="AD6" s="7">
        <v>48173</v>
      </c>
      <c r="AE6" s="7"/>
      <c r="AF6" s="17"/>
      <c r="AG6" s="7">
        <f t="shared" si="5"/>
        <v>86.820399217590079</v>
      </c>
      <c r="AH6" s="30">
        <f t="shared" si="13"/>
        <v>0.80977777777777782</v>
      </c>
      <c r="AI6" s="30">
        <f t="shared" si="14"/>
        <v>0.90269085185323994</v>
      </c>
      <c r="AJ6" s="30" t="e">
        <f t="shared" si="15"/>
        <v>#DIV/0!</v>
      </c>
      <c r="AK6" s="30" t="e">
        <f t="shared" si="16"/>
        <v>#DIV/0!</v>
      </c>
      <c r="AL6" s="30">
        <f t="shared" si="17"/>
        <v>1.1783281879669124E-3</v>
      </c>
      <c r="AM6" s="18"/>
    </row>
    <row r="7" spans="1:39" ht="15.75" customHeight="1" x14ac:dyDescent="0.25">
      <c r="A7" s="15">
        <v>340</v>
      </c>
      <c r="B7" s="16" t="s">
        <v>7</v>
      </c>
      <c r="C7" s="7">
        <f t="shared" si="7"/>
        <v>0</v>
      </c>
      <c r="D7" s="7"/>
      <c r="E7" s="7"/>
      <c r="F7" s="7"/>
      <c r="G7" s="17"/>
      <c r="H7" s="7">
        <f t="shared" si="1"/>
        <v>0</v>
      </c>
      <c r="I7" s="7"/>
      <c r="J7" s="7"/>
      <c r="K7" s="7"/>
      <c r="L7" s="17"/>
      <c r="M7" s="7">
        <f t="shared" si="8"/>
        <v>0</v>
      </c>
      <c r="N7" s="17"/>
      <c r="O7" s="17"/>
      <c r="P7" s="17"/>
      <c r="Q7" s="17"/>
      <c r="R7" s="7">
        <f t="shared" si="9"/>
        <v>0</v>
      </c>
      <c r="S7" s="7"/>
      <c r="T7" s="7"/>
      <c r="U7" s="7"/>
      <c r="V7" s="17"/>
      <c r="W7" s="32" t="e">
        <f t="shared" si="10"/>
        <v>#DIV/0!</v>
      </c>
      <c r="X7" s="32" t="e">
        <f t="shared" si="11"/>
        <v>#DIV/0!</v>
      </c>
      <c r="Y7" s="32" t="e">
        <f t="shared" si="12"/>
        <v>#DIV/0!</v>
      </c>
      <c r="Z7" s="17"/>
      <c r="AA7" s="17"/>
      <c r="AB7" s="7">
        <f t="shared" si="4"/>
        <v>0</v>
      </c>
      <c r="AC7" s="7"/>
      <c r="AD7" s="7"/>
      <c r="AE7" s="7"/>
      <c r="AF7" s="17"/>
      <c r="AG7" s="7" t="e">
        <f t="shared" si="5"/>
        <v>#DIV/0!</v>
      </c>
      <c r="AH7" s="30" t="e">
        <f t="shared" si="13"/>
        <v>#DIV/0!</v>
      </c>
      <c r="AI7" s="30" t="e">
        <f t="shared" si="14"/>
        <v>#DIV/0!</v>
      </c>
      <c r="AJ7" s="30" t="e">
        <f t="shared" si="15"/>
        <v>#DIV/0!</v>
      </c>
      <c r="AK7" s="30" t="e">
        <f t="shared" si="16"/>
        <v>#DIV/0!</v>
      </c>
      <c r="AL7" s="30" t="e">
        <f t="shared" si="17"/>
        <v>#DIV/0!</v>
      </c>
      <c r="AM7" s="18"/>
    </row>
    <row r="8" spans="1:39" ht="15.75" customHeight="1" x14ac:dyDescent="0.25">
      <c r="A8" s="19" t="s">
        <v>21</v>
      </c>
      <c r="B8" s="16" t="s">
        <v>36</v>
      </c>
      <c r="C8" s="7">
        <f t="shared" si="7"/>
        <v>1571</v>
      </c>
      <c r="D8" s="7">
        <v>1528</v>
      </c>
      <c r="E8" s="7">
        <v>43</v>
      </c>
      <c r="F8" s="7"/>
      <c r="G8" s="17"/>
      <c r="H8" s="7">
        <f t="shared" si="1"/>
        <v>1636</v>
      </c>
      <c r="I8" s="7">
        <v>1593</v>
      </c>
      <c r="J8" s="7">
        <v>43</v>
      </c>
      <c r="K8" s="7"/>
      <c r="L8" s="17"/>
      <c r="M8" s="7">
        <f t="shared" si="8"/>
        <v>1349</v>
      </c>
      <c r="N8" s="17">
        <v>1318</v>
      </c>
      <c r="O8" s="17">
        <v>31</v>
      </c>
      <c r="P8" s="17"/>
      <c r="Q8" s="17"/>
      <c r="R8" s="7">
        <f t="shared" si="9"/>
        <v>1636</v>
      </c>
      <c r="S8" s="7">
        <v>1593</v>
      </c>
      <c r="T8" s="7">
        <v>43</v>
      </c>
      <c r="U8" s="7"/>
      <c r="V8" s="17"/>
      <c r="W8" s="32">
        <f t="shared" si="10"/>
        <v>1.0413749204328453</v>
      </c>
      <c r="X8" s="32">
        <f t="shared" si="11"/>
        <v>1.0425392670157068</v>
      </c>
      <c r="Y8" s="32">
        <f t="shared" si="12"/>
        <v>1</v>
      </c>
      <c r="Z8" s="17"/>
      <c r="AA8" s="17"/>
      <c r="AB8" s="7">
        <f t="shared" si="4"/>
        <v>1594.2</v>
      </c>
      <c r="AC8" s="7">
        <v>1551</v>
      </c>
      <c r="AD8" s="7">
        <v>43.2</v>
      </c>
      <c r="AE8" s="7"/>
      <c r="AF8" s="17"/>
      <c r="AG8" s="7">
        <f t="shared" si="5"/>
        <v>97.444987775061136</v>
      </c>
      <c r="AH8" s="30">
        <f t="shared" si="13"/>
        <v>0.97363465160075324</v>
      </c>
      <c r="AI8" s="30">
        <f t="shared" si="14"/>
        <v>1.0046511627906978</v>
      </c>
      <c r="AJ8" s="30" t="e">
        <f t="shared" si="15"/>
        <v>#DIV/0!</v>
      </c>
      <c r="AK8" s="30" t="e">
        <f t="shared" si="16"/>
        <v>#DIV/0!</v>
      </c>
      <c r="AL8" s="30">
        <f t="shared" si="17"/>
        <v>6.1124694376528121E-2</v>
      </c>
      <c r="AM8" s="18"/>
    </row>
    <row r="9" spans="1:39" ht="15.75" customHeight="1" x14ac:dyDescent="0.25">
      <c r="A9" s="15" t="s">
        <v>34</v>
      </c>
      <c r="B9" s="16" t="s">
        <v>35</v>
      </c>
      <c r="C9" s="7">
        <f t="shared" si="7"/>
        <v>0</v>
      </c>
      <c r="D9" s="7"/>
      <c r="E9" s="7"/>
      <c r="F9" s="7"/>
      <c r="G9" s="17"/>
      <c r="H9" s="7">
        <f t="shared" si="1"/>
        <v>0</v>
      </c>
      <c r="I9" s="7"/>
      <c r="J9" s="7"/>
      <c r="K9" s="7"/>
      <c r="L9" s="17"/>
      <c r="M9" s="7">
        <f t="shared" si="8"/>
        <v>0</v>
      </c>
      <c r="N9" s="17"/>
      <c r="O9" s="17"/>
      <c r="P9" s="17"/>
      <c r="Q9" s="17"/>
      <c r="R9" s="7">
        <f t="shared" si="9"/>
        <v>0</v>
      </c>
      <c r="S9" s="7"/>
      <c r="T9" s="7"/>
      <c r="U9" s="7"/>
      <c r="V9" s="17"/>
      <c r="W9" s="32" t="e">
        <f t="shared" si="10"/>
        <v>#DIV/0!</v>
      </c>
      <c r="X9" s="32" t="e">
        <f t="shared" si="11"/>
        <v>#DIV/0!</v>
      </c>
      <c r="Y9" s="32" t="e">
        <f t="shared" si="12"/>
        <v>#DIV/0!</v>
      </c>
      <c r="Z9" s="17"/>
      <c r="AA9" s="17"/>
      <c r="AB9" s="7">
        <f t="shared" si="4"/>
        <v>0</v>
      </c>
      <c r="AC9" s="7"/>
      <c r="AD9" s="7"/>
      <c r="AE9" s="7"/>
      <c r="AF9" s="17"/>
      <c r="AG9" s="7" t="e">
        <f t="shared" si="5"/>
        <v>#DIV/0!</v>
      </c>
      <c r="AH9" s="30" t="e">
        <f t="shared" si="13"/>
        <v>#DIV/0!</v>
      </c>
      <c r="AI9" s="30" t="e">
        <f t="shared" si="14"/>
        <v>#DIV/0!</v>
      </c>
      <c r="AJ9" s="30" t="e">
        <f t="shared" si="15"/>
        <v>#DIV/0!</v>
      </c>
      <c r="AK9" s="30" t="e">
        <f t="shared" si="16"/>
        <v>#DIV/0!</v>
      </c>
      <c r="AL9" s="30" t="e">
        <f t="shared" si="17"/>
        <v>#DIV/0!</v>
      </c>
      <c r="AM9" s="18"/>
    </row>
    <row r="10" spans="1:39" ht="30" customHeight="1" x14ac:dyDescent="0.25">
      <c r="A10" s="15" t="s">
        <v>23</v>
      </c>
      <c r="B10" s="16" t="s">
        <v>8</v>
      </c>
      <c r="C10" s="7">
        <f t="shared" si="7"/>
        <v>3856</v>
      </c>
      <c r="D10" s="7">
        <v>3210</v>
      </c>
      <c r="E10" s="7">
        <v>646</v>
      </c>
      <c r="F10" s="7"/>
      <c r="G10" s="17"/>
      <c r="H10" s="7">
        <f t="shared" si="1"/>
        <v>4214</v>
      </c>
      <c r="I10" s="7">
        <v>3271</v>
      </c>
      <c r="J10" s="7">
        <v>943</v>
      </c>
      <c r="K10" s="7"/>
      <c r="L10" s="17"/>
      <c r="M10" s="7">
        <f t="shared" si="8"/>
        <v>3697</v>
      </c>
      <c r="N10" s="17">
        <v>2859</v>
      </c>
      <c r="O10" s="17">
        <v>838</v>
      </c>
      <c r="P10" s="17"/>
      <c r="Q10" s="17"/>
      <c r="R10" s="7">
        <f t="shared" si="9"/>
        <v>4512</v>
      </c>
      <c r="S10" s="7">
        <v>3569</v>
      </c>
      <c r="T10" s="7">
        <v>943</v>
      </c>
      <c r="U10" s="7"/>
      <c r="V10" s="17"/>
      <c r="W10" s="32">
        <f t="shared" si="10"/>
        <v>1.1701244813278009</v>
      </c>
      <c r="X10" s="32">
        <f t="shared" si="11"/>
        <v>1.1118380062305295</v>
      </c>
      <c r="Y10" s="32">
        <f t="shared" si="12"/>
        <v>1.4597523219814241</v>
      </c>
      <c r="Z10" s="17"/>
      <c r="AA10" s="17"/>
      <c r="AB10" s="7">
        <f t="shared" si="4"/>
        <v>2978</v>
      </c>
      <c r="AC10" s="7">
        <v>2978</v>
      </c>
      <c r="AD10" s="7">
        <v>0</v>
      </c>
      <c r="AE10" s="7"/>
      <c r="AF10" s="17"/>
      <c r="AG10" s="7">
        <f t="shared" si="5"/>
        <v>66.001773049645379</v>
      </c>
      <c r="AH10" s="30">
        <f t="shared" si="13"/>
        <v>0.83440739702998035</v>
      </c>
      <c r="AI10" s="30">
        <f t="shared" si="14"/>
        <v>0</v>
      </c>
      <c r="AJ10" s="30" t="e">
        <f t="shared" si="15"/>
        <v>#DIV/0!</v>
      </c>
      <c r="AK10" s="30" t="e">
        <f t="shared" si="16"/>
        <v>#DIV/0!</v>
      </c>
      <c r="AL10" s="30">
        <f t="shared" si="17"/>
        <v>2.2163120567375884E-2</v>
      </c>
      <c r="AM10" s="18"/>
    </row>
    <row r="11" spans="1:39" ht="66.75" customHeight="1" x14ac:dyDescent="0.25">
      <c r="A11" s="19" t="s">
        <v>40</v>
      </c>
      <c r="B11" s="16" t="s">
        <v>37</v>
      </c>
      <c r="C11" s="7">
        <f t="shared" si="7"/>
        <v>38957</v>
      </c>
      <c r="D11" s="7">
        <v>23272</v>
      </c>
      <c r="E11" s="7">
        <v>15685</v>
      </c>
      <c r="F11" s="7"/>
      <c r="G11" s="17"/>
      <c r="H11" s="7">
        <f t="shared" si="1"/>
        <v>67890</v>
      </c>
      <c r="I11" s="7">
        <v>33943</v>
      </c>
      <c r="J11" s="7">
        <v>33947</v>
      </c>
      <c r="K11" s="7"/>
      <c r="L11" s="17"/>
      <c r="M11" s="7">
        <f t="shared" si="8"/>
        <v>44638</v>
      </c>
      <c r="N11" s="17">
        <v>23062</v>
      </c>
      <c r="O11" s="17">
        <v>21576</v>
      </c>
      <c r="P11" s="17"/>
      <c r="Q11" s="17"/>
      <c r="R11" s="7">
        <f t="shared" si="9"/>
        <v>58415</v>
      </c>
      <c r="S11" s="7">
        <v>27434</v>
      </c>
      <c r="T11" s="7">
        <v>30981</v>
      </c>
      <c r="U11" s="7"/>
      <c r="V11" s="17"/>
      <c r="W11" s="32">
        <f t="shared" si="10"/>
        <v>1.4994737787817336</v>
      </c>
      <c r="X11" s="32">
        <f t="shared" si="11"/>
        <v>1.1788415262976968</v>
      </c>
      <c r="Y11" s="32">
        <f t="shared" si="12"/>
        <v>1.9751992349378387</v>
      </c>
      <c r="Z11" s="17"/>
      <c r="AA11" s="17"/>
      <c r="AB11" s="7">
        <f t="shared" si="4"/>
        <v>55488</v>
      </c>
      <c r="AC11" s="7">
        <v>29623</v>
      </c>
      <c r="AD11" s="7">
        <v>25865</v>
      </c>
      <c r="AE11" s="7"/>
      <c r="AF11" s="17"/>
      <c r="AG11" s="7">
        <f t="shared" si="5"/>
        <v>94.989300693315073</v>
      </c>
      <c r="AH11" s="30">
        <f t="shared" si="13"/>
        <v>1.0797914995990376</v>
      </c>
      <c r="AI11" s="30">
        <f t="shared" si="14"/>
        <v>0.83486653109970632</v>
      </c>
      <c r="AJ11" s="30" t="e">
        <f t="shared" si="15"/>
        <v>#DIV/0!</v>
      </c>
      <c r="AK11" s="30" t="e">
        <f t="shared" si="16"/>
        <v>#DIV/0!</v>
      </c>
      <c r="AL11" s="30">
        <f t="shared" si="17"/>
        <v>1.7118890695882907E-3</v>
      </c>
      <c r="AM11" s="18"/>
    </row>
    <row r="12" spans="1:39" ht="23.25" customHeight="1" x14ac:dyDescent="0.25">
      <c r="A12" s="15" t="s">
        <v>24</v>
      </c>
      <c r="B12" s="16" t="s">
        <v>9</v>
      </c>
      <c r="C12" s="7">
        <f t="shared" si="7"/>
        <v>0</v>
      </c>
      <c r="D12" s="7"/>
      <c r="E12" s="7"/>
      <c r="F12" s="7"/>
      <c r="G12" s="17"/>
      <c r="H12" s="7">
        <f t="shared" si="1"/>
        <v>0</v>
      </c>
      <c r="I12" s="7"/>
      <c r="J12" s="7"/>
      <c r="K12" s="7"/>
      <c r="L12" s="17"/>
      <c r="M12" s="7">
        <f t="shared" si="8"/>
        <v>0</v>
      </c>
      <c r="N12" s="17"/>
      <c r="O12" s="17"/>
      <c r="P12" s="17"/>
      <c r="Q12" s="17"/>
      <c r="R12" s="7">
        <f t="shared" si="9"/>
        <v>0</v>
      </c>
      <c r="S12" s="7">
        <v>0</v>
      </c>
      <c r="T12" s="7">
        <v>0</v>
      </c>
      <c r="U12" s="7"/>
      <c r="V12" s="17"/>
      <c r="W12" s="32" t="e">
        <f t="shared" si="10"/>
        <v>#DIV/0!</v>
      </c>
      <c r="X12" s="32" t="e">
        <f t="shared" si="11"/>
        <v>#DIV/0!</v>
      </c>
      <c r="Y12" s="32" t="e">
        <f t="shared" si="12"/>
        <v>#DIV/0!</v>
      </c>
      <c r="Z12" s="17"/>
      <c r="AA12" s="17"/>
      <c r="AB12" s="7">
        <f t="shared" si="4"/>
        <v>0</v>
      </c>
      <c r="AC12" s="7"/>
      <c r="AD12" s="7"/>
      <c r="AE12" s="7"/>
      <c r="AF12" s="17"/>
      <c r="AG12" s="7" t="e">
        <f t="shared" si="5"/>
        <v>#DIV/0!</v>
      </c>
      <c r="AH12" s="30" t="e">
        <f t="shared" si="13"/>
        <v>#DIV/0!</v>
      </c>
      <c r="AI12" s="30" t="e">
        <f t="shared" si="14"/>
        <v>#DIV/0!</v>
      </c>
      <c r="AJ12" s="30" t="e">
        <f t="shared" si="15"/>
        <v>#DIV/0!</v>
      </c>
      <c r="AK12" s="30" t="e">
        <f t="shared" si="16"/>
        <v>#DIV/0!</v>
      </c>
      <c r="AL12" s="30" t="e">
        <f t="shared" si="17"/>
        <v>#DIV/0!</v>
      </c>
      <c r="AM12" s="18"/>
    </row>
    <row r="13" spans="1:39" ht="76.5" customHeight="1" x14ac:dyDescent="0.25">
      <c r="A13" s="15" t="s">
        <v>25</v>
      </c>
      <c r="B13" s="16" t="s">
        <v>10</v>
      </c>
      <c r="C13" s="7">
        <f t="shared" si="7"/>
        <v>23831</v>
      </c>
      <c r="D13" s="7">
        <v>16276</v>
      </c>
      <c r="E13" s="7">
        <v>7555</v>
      </c>
      <c r="F13" s="7"/>
      <c r="G13" s="17"/>
      <c r="H13" s="7">
        <f t="shared" si="1"/>
        <v>28292</v>
      </c>
      <c r="I13" s="7">
        <v>19317</v>
      </c>
      <c r="J13" s="7">
        <v>8975</v>
      </c>
      <c r="K13" s="7"/>
      <c r="L13" s="17"/>
      <c r="M13" s="7">
        <f t="shared" si="8"/>
        <v>19901</v>
      </c>
      <c r="N13" s="17">
        <v>14708</v>
      </c>
      <c r="O13" s="17">
        <v>5193</v>
      </c>
      <c r="P13" s="17"/>
      <c r="Q13" s="17"/>
      <c r="R13" s="7">
        <f t="shared" si="9"/>
        <v>25837</v>
      </c>
      <c r="S13" s="7">
        <v>16862</v>
      </c>
      <c r="T13" s="7">
        <v>8975</v>
      </c>
      <c r="U13" s="7"/>
      <c r="V13" s="17"/>
      <c r="W13" s="32">
        <f t="shared" si="10"/>
        <v>1.0841760731819898</v>
      </c>
      <c r="X13" s="32">
        <f t="shared" si="11"/>
        <v>1.0360039321700663</v>
      </c>
      <c r="Y13" s="32">
        <f t="shared" si="12"/>
        <v>1.1879549966909331</v>
      </c>
      <c r="Z13" s="17"/>
      <c r="AA13" s="17"/>
      <c r="AB13" s="7">
        <f t="shared" si="4"/>
        <v>24025</v>
      </c>
      <c r="AC13" s="7">
        <v>15562</v>
      </c>
      <c r="AD13" s="7">
        <v>8463</v>
      </c>
      <c r="AE13" s="7"/>
      <c r="AF13" s="17"/>
      <c r="AG13" s="7">
        <f t="shared" si="5"/>
        <v>92.986801873282502</v>
      </c>
      <c r="AH13" s="30">
        <f t="shared" si="13"/>
        <v>0.92290357015775115</v>
      </c>
      <c r="AI13" s="30">
        <f t="shared" si="14"/>
        <v>0.94295264623955433</v>
      </c>
      <c r="AJ13" s="30" t="e">
        <f t="shared" si="15"/>
        <v>#DIV/0!</v>
      </c>
      <c r="AK13" s="30" t="e">
        <f t="shared" si="16"/>
        <v>#DIV/0!</v>
      </c>
      <c r="AL13" s="30">
        <f t="shared" si="17"/>
        <v>3.8704183922282E-3</v>
      </c>
      <c r="AM13" s="18"/>
    </row>
    <row r="14" spans="1:39" ht="32.25" customHeight="1" x14ac:dyDescent="0.25">
      <c r="A14" s="20">
        <v>630</v>
      </c>
      <c r="B14" s="16" t="s">
        <v>11</v>
      </c>
      <c r="C14" s="7">
        <f t="shared" si="7"/>
        <v>10</v>
      </c>
      <c r="D14" s="7">
        <v>10</v>
      </c>
      <c r="E14" s="7"/>
      <c r="F14" s="7"/>
      <c r="G14" s="17"/>
      <c r="H14" s="7">
        <f t="shared" si="1"/>
        <v>10</v>
      </c>
      <c r="I14" s="7">
        <v>10</v>
      </c>
      <c r="J14" s="7"/>
      <c r="K14" s="7"/>
      <c r="L14" s="17"/>
      <c r="M14" s="7">
        <f t="shared" si="8"/>
        <v>0</v>
      </c>
      <c r="N14" s="17"/>
      <c r="O14" s="17"/>
      <c r="P14" s="17"/>
      <c r="Q14" s="17"/>
      <c r="R14" s="7">
        <f t="shared" si="9"/>
        <v>0</v>
      </c>
      <c r="S14" s="7">
        <v>0</v>
      </c>
      <c r="T14" s="7"/>
      <c r="U14" s="7"/>
      <c r="V14" s="17"/>
      <c r="W14" s="32">
        <f t="shared" si="10"/>
        <v>0</v>
      </c>
      <c r="X14" s="32">
        <f t="shared" si="11"/>
        <v>0</v>
      </c>
      <c r="Y14" s="32" t="e">
        <f t="shared" si="12"/>
        <v>#DIV/0!</v>
      </c>
      <c r="Z14" s="17"/>
      <c r="AA14" s="17"/>
      <c r="AB14" s="7">
        <f t="shared" si="4"/>
        <v>0</v>
      </c>
      <c r="AC14" s="7"/>
      <c r="AD14" s="7"/>
      <c r="AE14" s="7"/>
      <c r="AF14" s="17"/>
      <c r="AG14" s="7" t="e">
        <f t="shared" si="5"/>
        <v>#DIV/0!</v>
      </c>
      <c r="AH14" s="30" t="e">
        <f t="shared" si="13"/>
        <v>#DIV/0!</v>
      </c>
      <c r="AI14" s="30" t="e">
        <f t="shared" si="14"/>
        <v>#DIV/0!</v>
      </c>
      <c r="AJ14" s="30" t="e">
        <f t="shared" si="15"/>
        <v>#DIV/0!</v>
      </c>
      <c r="AK14" s="30" t="e">
        <f t="shared" si="16"/>
        <v>#DIV/0!</v>
      </c>
      <c r="AL14" s="30" t="e">
        <f t="shared" si="17"/>
        <v>#DIV/0!</v>
      </c>
      <c r="AM14" s="18"/>
    </row>
    <row r="15" spans="1:39" ht="45" x14ac:dyDescent="0.25">
      <c r="A15" s="21">
        <v>810</v>
      </c>
      <c r="B15" s="16" t="s">
        <v>0</v>
      </c>
      <c r="C15" s="7">
        <f t="shared" si="7"/>
        <v>0</v>
      </c>
      <c r="D15" s="7"/>
      <c r="E15" s="7"/>
      <c r="F15" s="7"/>
      <c r="G15" s="17"/>
      <c r="H15" s="7">
        <f t="shared" si="1"/>
        <v>0</v>
      </c>
      <c r="I15" s="7"/>
      <c r="J15" s="7"/>
      <c r="K15" s="7"/>
      <c r="L15" s="17"/>
      <c r="M15" s="7">
        <f t="shared" si="8"/>
        <v>0</v>
      </c>
      <c r="N15" s="17"/>
      <c r="O15" s="17"/>
      <c r="P15" s="17"/>
      <c r="Q15" s="17"/>
      <c r="R15" s="7">
        <f t="shared" si="9"/>
        <v>0</v>
      </c>
      <c r="S15" s="7"/>
      <c r="T15" s="7"/>
      <c r="U15" s="7"/>
      <c r="V15" s="17"/>
      <c r="W15" s="32" t="e">
        <f t="shared" si="10"/>
        <v>#DIV/0!</v>
      </c>
      <c r="X15" s="32" t="e">
        <f t="shared" si="11"/>
        <v>#DIV/0!</v>
      </c>
      <c r="Y15" s="32" t="e">
        <f t="shared" si="12"/>
        <v>#DIV/0!</v>
      </c>
      <c r="Z15" s="17"/>
      <c r="AA15" s="17"/>
      <c r="AB15" s="7">
        <f t="shared" si="4"/>
        <v>0</v>
      </c>
      <c r="AC15" s="7"/>
      <c r="AD15" s="7"/>
      <c r="AE15" s="7"/>
      <c r="AF15" s="17"/>
      <c r="AG15" s="7" t="e">
        <f t="shared" si="5"/>
        <v>#DIV/0!</v>
      </c>
      <c r="AH15" s="30" t="e">
        <f t="shared" si="13"/>
        <v>#DIV/0!</v>
      </c>
      <c r="AI15" s="30" t="e">
        <f t="shared" si="14"/>
        <v>#DIV/0!</v>
      </c>
      <c r="AJ15" s="30" t="e">
        <f t="shared" si="15"/>
        <v>#DIV/0!</v>
      </c>
      <c r="AK15" s="30" t="e">
        <f t="shared" si="16"/>
        <v>#DIV/0!</v>
      </c>
      <c r="AL15" s="30" t="e">
        <f t="shared" si="17"/>
        <v>#DIV/0!</v>
      </c>
      <c r="AM15" s="18"/>
    </row>
    <row r="16" spans="1:39" x14ac:dyDescent="0.25">
      <c r="A16" s="21">
        <v>830</v>
      </c>
      <c r="B16" s="16" t="s">
        <v>12</v>
      </c>
      <c r="C16" s="7">
        <f t="shared" si="7"/>
        <v>0</v>
      </c>
      <c r="D16" s="7"/>
      <c r="E16" s="7"/>
      <c r="F16" s="7"/>
      <c r="G16" s="17"/>
      <c r="H16" s="7">
        <f t="shared" si="1"/>
        <v>1064</v>
      </c>
      <c r="I16" s="7">
        <v>1064</v>
      </c>
      <c r="J16" s="7"/>
      <c r="K16" s="7"/>
      <c r="L16" s="17"/>
      <c r="M16" s="7">
        <f t="shared" si="8"/>
        <v>1062</v>
      </c>
      <c r="N16" s="17">
        <v>1062</v>
      </c>
      <c r="O16" s="17"/>
      <c r="P16" s="17"/>
      <c r="Q16" s="17"/>
      <c r="R16" s="7">
        <f t="shared" si="9"/>
        <v>1062</v>
      </c>
      <c r="S16" s="7">
        <v>1062</v>
      </c>
      <c r="T16" s="7"/>
      <c r="U16" s="7"/>
      <c r="V16" s="17"/>
      <c r="W16" s="32" t="e">
        <f t="shared" si="10"/>
        <v>#DIV/0!</v>
      </c>
      <c r="X16" s="32" t="e">
        <f t="shared" si="11"/>
        <v>#DIV/0!</v>
      </c>
      <c r="Y16" s="32" t="e">
        <f t="shared" si="12"/>
        <v>#DIV/0!</v>
      </c>
      <c r="Z16" s="17"/>
      <c r="AA16" s="17"/>
      <c r="AB16" s="7">
        <f t="shared" si="4"/>
        <v>0</v>
      </c>
      <c r="AC16" s="7"/>
      <c r="AD16" s="7"/>
      <c r="AE16" s="7"/>
      <c r="AF16" s="17"/>
      <c r="AG16" s="7">
        <f t="shared" si="5"/>
        <v>0</v>
      </c>
      <c r="AH16" s="30">
        <f t="shared" si="13"/>
        <v>0</v>
      </c>
      <c r="AI16" s="30" t="e">
        <f t="shared" si="14"/>
        <v>#DIV/0!</v>
      </c>
      <c r="AJ16" s="30" t="e">
        <f t="shared" si="15"/>
        <v>#DIV/0!</v>
      </c>
      <c r="AK16" s="30" t="e">
        <f t="shared" si="16"/>
        <v>#DIV/0!</v>
      </c>
      <c r="AL16" s="30" t="e">
        <f t="shared" si="17"/>
        <v>#DIV/0!</v>
      </c>
      <c r="AM16" s="18"/>
    </row>
    <row r="17" spans="1:39" x14ac:dyDescent="0.25">
      <c r="A17" s="21">
        <v>850</v>
      </c>
      <c r="B17" s="16" t="s">
        <v>13</v>
      </c>
      <c r="C17" s="7">
        <f t="shared" si="7"/>
        <v>182</v>
      </c>
      <c r="D17" s="7">
        <v>182</v>
      </c>
      <c r="E17" s="7"/>
      <c r="F17" s="7"/>
      <c r="G17" s="17"/>
      <c r="H17" s="7">
        <f t="shared" si="1"/>
        <v>408</v>
      </c>
      <c r="I17" s="7">
        <v>408</v>
      </c>
      <c r="J17" s="7"/>
      <c r="K17" s="7"/>
      <c r="L17" s="17"/>
      <c r="M17" s="7">
        <f t="shared" si="8"/>
        <v>236</v>
      </c>
      <c r="N17" s="17">
        <v>236</v>
      </c>
      <c r="O17" s="17"/>
      <c r="P17" s="17"/>
      <c r="Q17" s="17"/>
      <c r="R17" s="7">
        <f t="shared" si="9"/>
        <v>294</v>
      </c>
      <c r="S17" s="7">
        <v>294</v>
      </c>
      <c r="T17" s="7"/>
      <c r="U17" s="7"/>
      <c r="V17" s="17"/>
      <c r="W17" s="32">
        <f t="shared" si="10"/>
        <v>1.6153846153846154</v>
      </c>
      <c r="X17" s="32">
        <f t="shared" si="11"/>
        <v>1.6153846153846154</v>
      </c>
      <c r="Y17" s="32" t="e">
        <f t="shared" si="12"/>
        <v>#DIV/0!</v>
      </c>
      <c r="Z17" s="17"/>
      <c r="AA17" s="17"/>
      <c r="AB17" s="7">
        <f t="shared" si="4"/>
        <v>325</v>
      </c>
      <c r="AC17" s="7">
        <v>325</v>
      </c>
      <c r="AD17" s="7"/>
      <c r="AE17" s="7"/>
      <c r="AF17" s="17"/>
      <c r="AG17" s="7">
        <f t="shared" si="5"/>
        <v>110.54421768707483</v>
      </c>
      <c r="AH17" s="30">
        <f t="shared" si="13"/>
        <v>1.1054421768707483</v>
      </c>
      <c r="AI17" s="30" t="e">
        <f t="shared" si="14"/>
        <v>#DIV/0!</v>
      </c>
      <c r="AJ17" s="30" t="e">
        <f t="shared" si="15"/>
        <v>#DIV/0!</v>
      </c>
      <c r="AK17" s="30" t="e">
        <f t="shared" si="16"/>
        <v>#DIV/0!</v>
      </c>
      <c r="AL17" s="30">
        <f t="shared" si="17"/>
        <v>0.3401360544217687</v>
      </c>
      <c r="AM17" s="18"/>
    </row>
    <row r="18" spans="1:39" ht="30" x14ac:dyDescent="0.25">
      <c r="A18" s="21">
        <v>400</v>
      </c>
      <c r="B18" s="16" t="s">
        <v>14</v>
      </c>
      <c r="C18" s="7">
        <f t="shared" si="7"/>
        <v>869</v>
      </c>
      <c r="D18" s="7"/>
      <c r="E18" s="7">
        <v>869</v>
      </c>
      <c r="F18" s="7"/>
      <c r="G18" s="17"/>
      <c r="H18" s="7">
        <f t="shared" si="1"/>
        <v>1899</v>
      </c>
      <c r="I18" s="7"/>
      <c r="J18" s="7">
        <v>1899</v>
      </c>
      <c r="K18" s="7"/>
      <c r="L18" s="17"/>
      <c r="M18" s="7">
        <f t="shared" si="8"/>
        <v>1899</v>
      </c>
      <c r="N18" s="17"/>
      <c r="O18" s="17">
        <v>1899</v>
      </c>
      <c r="P18" s="17"/>
      <c r="Q18" s="17"/>
      <c r="R18" s="7">
        <f t="shared" si="9"/>
        <v>1899</v>
      </c>
      <c r="S18" s="7"/>
      <c r="T18" s="7">
        <v>1899</v>
      </c>
      <c r="U18" s="7"/>
      <c r="V18" s="17"/>
      <c r="W18" s="32">
        <f t="shared" si="10"/>
        <v>2.1852704257767548</v>
      </c>
      <c r="X18" s="32" t="e">
        <f t="shared" si="11"/>
        <v>#DIV/0!</v>
      </c>
      <c r="Y18" s="32">
        <f t="shared" si="12"/>
        <v>2.1852704257767548</v>
      </c>
      <c r="Z18" s="17"/>
      <c r="AA18" s="17"/>
      <c r="AB18" s="7">
        <f t="shared" si="4"/>
        <v>2101</v>
      </c>
      <c r="AC18" s="7"/>
      <c r="AD18" s="7">
        <v>2101</v>
      </c>
      <c r="AE18" s="7"/>
      <c r="AF18" s="17"/>
      <c r="AG18" s="7">
        <f t="shared" si="5"/>
        <v>110.63717746182201</v>
      </c>
      <c r="AH18" s="30" t="e">
        <f t="shared" si="13"/>
        <v>#DIV/0!</v>
      </c>
      <c r="AI18" s="30">
        <f t="shared" si="14"/>
        <v>1.10637177461822</v>
      </c>
      <c r="AJ18" s="30" t="e">
        <f t="shared" si="15"/>
        <v>#DIV/0!</v>
      </c>
      <c r="AK18" s="30" t="e">
        <f t="shared" si="16"/>
        <v>#DIV/0!</v>
      </c>
      <c r="AL18" s="30">
        <f t="shared" si="17"/>
        <v>5.2659294365455502E-2</v>
      </c>
      <c r="AM18" s="18"/>
    </row>
    <row r="19" spans="1:39" ht="30" x14ac:dyDescent="0.25">
      <c r="A19" s="21">
        <v>243</v>
      </c>
      <c r="B19" s="16" t="s">
        <v>15</v>
      </c>
      <c r="C19" s="7">
        <f t="shared" si="7"/>
        <v>0</v>
      </c>
      <c r="D19" s="7"/>
      <c r="E19" s="7"/>
      <c r="F19" s="7"/>
      <c r="G19" s="17"/>
      <c r="H19" s="7">
        <f t="shared" si="1"/>
        <v>4850</v>
      </c>
      <c r="I19" s="7">
        <v>4850</v>
      </c>
      <c r="J19" s="7"/>
      <c r="K19" s="7"/>
      <c r="L19" s="17"/>
      <c r="M19" s="7">
        <f t="shared" si="8"/>
        <v>1069</v>
      </c>
      <c r="N19" s="17">
        <v>1069</v>
      </c>
      <c r="O19" s="17"/>
      <c r="P19" s="17"/>
      <c r="Q19" s="17"/>
      <c r="R19" s="7">
        <f t="shared" si="9"/>
        <v>4850</v>
      </c>
      <c r="S19" s="7">
        <v>4850</v>
      </c>
      <c r="T19" s="7"/>
      <c r="U19" s="7"/>
      <c r="V19" s="17"/>
      <c r="W19" s="32" t="e">
        <f t="shared" si="10"/>
        <v>#DIV/0!</v>
      </c>
      <c r="X19" s="32" t="e">
        <f t="shared" si="11"/>
        <v>#DIV/0!</v>
      </c>
      <c r="Y19" s="32" t="e">
        <f t="shared" si="12"/>
        <v>#DIV/0!</v>
      </c>
      <c r="Z19" s="17"/>
      <c r="AA19" s="17"/>
      <c r="AB19" s="7">
        <f t="shared" si="4"/>
        <v>0</v>
      </c>
      <c r="AC19" s="7"/>
      <c r="AD19" s="7"/>
      <c r="AE19" s="7"/>
      <c r="AF19" s="17"/>
      <c r="AG19" s="7">
        <f t="shared" si="5"/>
        <v>0</v>
      </c>
      <c r="AH19" s="30">
        <f t="shared" si="13"/>
        <v>0</v>
      </c>
      <c r="AI19" s="30" t="e">
        <f t="shared" si="14"/>
        <v>#DIV/0!</v>
      </c>
      <c r="AJ19" s="30" t="e">
        <f t="shared" si="15"/>
        <v>#DIV/0!</v>
      </c>
      <c r="AK19" s="30" t="e">
        <f t="shared" si="16"/>
        <v>#DIV/0!</v>
      </c>
      <c r="AL19" s="30" t="e">
        <f t="shared" si="17"/>
        <v>#DIV/0!</v>
      </c>
      <c r="AM19" s="18"/>
    </row>
    <row r="20" spans="1:39" x14ac:dyDescent="0.25">
      <c r="A20" s="21">
        <v>350</v>
      </c>
      <c r="B20" s="16" t="s">
        <v>16</v>
      </c>
      <c r="C20" s="7">
        <f t="shared" si="7"/>
        <v>0</v>
      </c>
      <c r="D20" s="7"/>
      <c r="E20" s="7"/>
      <c r="F20" s="7"/>
      <c r="G20" s="17"/>
      <c r="H20" s="7">
        <f t="shared" si="1"/>
        <v>0</v>
      </c>
      <c r="I20" s="7"/>
      <c r="J20" s="7"/>
      <c r="K20" s="7"/>
      <c r="L20" s="17"/>
      <c r="M20" s="7">
        <f t="shared" si="8"/>
        <v>0</v>
      </c>
      <c r="N20" s="17"/>
      <c r="O20" s="17"/>
      <c r="P20" s="17"/>
      <c r="Q20" s="17"/>
      <c r="R20" s="7">
        <f t="shared" si="9"/>
        <v>0</v>
      </c>
      <c r="S20" s="7"/>
      <c r="T20" s="7"/>
      <c r="U20" s="7"/>
      <c r="V20" s="17"/>
      <c r="W20" s="32" t="e">
        <f t="shared" si="10"/>
        <v>#DIV/0!</v>
      </c>
      <c r="X20" s="32" t="e">
        <f t="shared" si="11"/>
        <v>#DIV/0!</v>
      </c>
      <c r="Y20" s="32" t="e">
        <f t="shared" si="12"/>
        <v>#DIV/0!</v>
      </c>
      <c r="Z20" s="17"/>
      <c r="AA20" s="17"/>
      <c r="AB20" s="7">
        <f t="shared" si="4"/>
        <v>0</v>
      </c>
      <c r="AC20" s="7"/>
      <c r="AD20" s="7"/>
      <c r="AE20" s="7"/>
      <c r="AF20" s="17"/>
      <c r="AG20" s="7" t="e">
        <f t="shared" si="5"/>
        <v>#DIV/0!</v>
      </c>
      <c r="AH20" s="30" t="e">
        <f t="shared" si="13"/>
        <v>#DIV/0!</v>
      </c>
      <c r="AI20" s="30" t="e">
        <f t="shared" si="14"/>
        <v>#DIV/0!</v>
      </c>
      <c r="AJ20" s="30" t="e">
        <f t="shared" si="15"/>
        <v>#DIV/0!</v>
      </c>
      <c r="AK20" s="30" t="e">
        <f t="shared" si="16"/>
        <v>#DIV/0!</v>
      </c>
      <c r="AL20" s="30" t="e">
        <f t="shared" si="17"/>
        <v>#DIV/0!</v>
      </c>
      <c r="AM20" s="18"/>
    </row>
    <row r="21" spans="1:39" x14ac:dyDescent="0.25">
      <c r="A21" s="21">
        <v>820</v>
      </c>
      <c r="B21" s="16" t="s">
        <v>1</v>
      </c>
      <c r="C21" s="7">
        <f t="shared" si="7"/>
        <v>0</v>
      </c>
      <c r="D21" s="7"/>
      <c r="E21" s="7"/>
      <c r="F21" s="7"/>
      <c r="G21" s="17"/>
      <c r="H21" s="7">
        <f t="shared" si="1"/>
        <v>0</v>
      </c>
      <c r="I21" s="7"/>
      <c r="J21" s="7"/>
      <c r="K21" s="7"/>
      <c r="L21" s="17"/>
      <c r="M21" s="7">
        <f t="shared" si="8"/>
        <v>0</v>
      </c>
      <c r="N21" s="17"/>
      <c r="O21" s="17"/>
      <c r="P21" s="17"/>
      <c r="Q21" s="17"/>
      <c r="R21" s="7">
        <f t="shared" si="9"/>
        <v>0</v>
      </c>
      <c r="S21" s="7"/>
      <c r="T21" s="7"/>
      <c r="U21" s="7"/>
      <c r="V21" s="17"/>
      <c r="W21" s="32" t="e">
        <f t="shared" si="10"/>
        <v>#DIV/0!</v>
      </c>
      <c r="X21" s="32" t="e">
        <f t="shared" si="11"/>
        <v>#DIV/0!</v>
      </c>
      <c r="Y21" s="32" t="e">
        <f t="shared" si="12"/>
        <v>#DIV/0!</v>
      </c>
      <c r="Z21" s="17"/>
      <c r="AA21" s="17"/>
      <c r="AB21" s="7">
        <f t="shared" si="4"/>
        <v>0</v>
      </c>
      <c r="AC21" s="7"/>
      <c r="AD21" s="7"/>
      <c r="AE21" s="7"/>
      <c r="AF21" s="17"/>
      <c r="AG21" s="7" t="e">
        <f t="shared" si="5"/>
        <v>#DIV/0!</v>
      </c>
      <c r="AH21" s="30" t="e">
        <f t="shared" si="13"/>
        <v>#DIV/0!</v>
      </c>
      <c r="AI21" s="30" t="e">
        <f t="shared" si="14"/>
        <v>#DIV/0!</v>
      </c>
      <c r="AJ21" s="30" t="e">
        <f t="shared" si="15"/>
        <v>#DIV/0!</v>
      </c>
      <c r="AK21" s="30" t="e">
        <f t="shared" si="16"/>
        <v>#DIV/0!</v>
      </c>
      <c r="AL21" s="30" t="e">
        <f t="shared" si="17"/>
        <v>#DIV/0!</v>
      </c>
      <c r="AM21" s="18"/>
    </row>
    <row r="22" spans="1:39" ht="45" x14ac:dyDescent="0.25">
      <c r="A22" s="21">
        <v>842</v>
      </c>
      <c r="B22" s="16" t="s">
        <v>17</v>
      </c>
      <c r="C22" s="7">
        <f t="shared" si="7"/>
        <v>0</v>
      </c>
      <c r="D22" s="7"/>
      <c r="E22" s="7"/>
      <c r="F22" s="7"/>
      <c r="G22" s="17"/>
      <c r="H22" s="7">
        <f t="shared" si="1"/>
        <v>0</v>
      </c>
      <c r="I22" s="7"/>
      <c r="J22" s="7"/>
      <c r="K22" s="7"/>
      <c r="L22" s="17"/>
      <c r="M22" s="7">
        <f t="shared" si="8"/>
        <v>0</v>
      </c>
      <c r="N22" s="17"/>
      <c r="O22" s="17"/>
      <c r="P22" s="17"/>
      <c r="Q22" s="17"/>
      <c r="R22" s="7">
        <f t="shared" si="9"/>
        <v>0</v>
      </c>
      <c r="S22" s="7"/>
      <c r="T22" s="7"/>
      <c r="U22" s="7"/>
      <c r="V22" s="17"/>
      <c r="W22" s="32" t="e">
        <f t="shared" si="10"/>
        <v>#DIV/0!</v>
      </c>
      <c r="X22" s="32" t="e">
        <f t="shared" si="11"/>
        <v>#DIV/0!</v>
      </c>
      <c r="Y22" s="32" t="e">
        <f t="shared" si="12"/>
        <v>#DIV/0!</v>
      </c>
      <c r="Z22" s="17"/>
      <c r="AA22" s="17"/>
      <c r="AB22" s="7">
        <f t="shared" si="4"/>
        <v>0</v>
      </c>
      <c r="AC22" s="7"/>
      <c r="AD22" s="7"/>
      <c r="AE22" s="7"/>
      <c r="AF22" s="17"/>
      <c r="AG22" s="7" t="e">
        <f t="shared" si="5"/>
        <v>#DIV/0!</v>
      </c>
      <c r="AH22" s="30" t="e">
        <f t="shared" si="13"/>
        <v>#DIV/0!</v>
      </c>
      <c r="AI22" s="30" t="e">
        <f t="shared" si="14"/>
        <v>#DIV/0!</v>
      </c>
      <c r="AJ22" s="30" t="e">
        <f t="shared" si="15"/>
        <v>#DIV/0!</v>
      </c>
      <c r="AK22" s="30" t="e">
        <f t="shared" si="16"/>
        <v>#DIV/0!</v>
      </c>
      <c r="AL22" s="30" t="e">
        <f t="shared" si="17"/>
        <v>#DIV/0!</v>
      </c>
      <c r="AM22" s="18"/>
    </row>
    <row r="23" spans="1:39" x14ac:dyDescent="0.25">
      <c r="A23" s="21">
        <v>870</v>
      </c>
      <c r="B23" s="16" t="s">
        <v>2</v>
      </c>
      <c r="C23" s="7">
        <f t="shared" si="7"/>
        <v>0</v>
      </c>
      <c r="D23" s="7"/>
      <c r="E23" s="7"/>
      <c r="F23" s="7"/>
      <c r="G23" s="17"/>
      <c r="H23" s="7">
        <f t="shared" si="1"/>
        <v>36</v>
      </c>
      <c r="I23" s="7">
        <v>36</v>
      </c>
      <c r="J23" s="7"/>
      <c r="K23" s="7"/>
      <c r="L23" s="17"/>
      <c r="M23" s="7">
        <f t="shared" si="8"/>
        <v>0</v>
      </c>
      <c r="N23" s="17"/>
      <c r="O23" s="17"/>
      <c r="P23" s="17"/>
      <c r="Q23" s="17"/>
      <c r="R23" s="7">
        <f t="shared" si="9"/>
        <v>0</v>
      </c>
      <c r="S23" s="7"/>
      <c r="T23" s="7"/>
      <c r="U23" s="7"/>
      <c r="V23" s="17"/>
      <c r="W23" s="32" t="e">
        <f t="shared" si="10"/>
        <v>#DIV/0!</v>
      </c>
      <c r="X23" s="32" t="e">
        <f t="shared" si="11"/>
        <v>#DIV/0!</v>
      </c>
      <c r="Y23" s="32" t="e">
        <f t="shared" si="12"/>
        <v>#DIV/0!</v>
      </c>
      <c r="Z23" s="17"/>
      <c r="AA23" s="17"/>
      <c r="AB23" s="7">
        <f t="shared" si="4"/>
        <v>270</v>
      </c>
      <c r="AC23" s="7">
        <v>270</v>
      </c>
      <c r="AD23" s="7"/>
      <c r="AE23" s="7"/>
      <c r="AF23" s="17"/>
      <c r="AG23" s="7" t="e">
        <f t="shared" si="5"/>
        <v>#DIV/0!</v>
      </c>
      <c r="AH23" s="30" t="e">
        <f t="shared" si="13"/>
        <v>#DIV/0!</v>
      </c>
      <c r="AI23" s="30" t="e">
        <f t="shared" si="14"/>
        <v>#DIV/0!</v>
      </c>
      <c r="AJ23" s="30" t="e">
        <f t="shared" si="15"/>
        <v>#DIV/0!</v>
      </c>
      <c r="AK23" s="30" t="e">
        <f t="shared" si="16"/>
        <v>#DIV/0!</v>
      </c>
      <c r="AL23" s="30" t="e">
        <f t="shared" si="17"/>
        <v>#DIV/0!</v>
      </c>
      <c r="AM23" s="18"/>
    </row>
    <row r="24" spans="1:39" x14ac:dyDescent="0.25">
      <c r="A24" s="21">
        <v>500</v>
      </c>
      <c r="B24" s="16" t="s">
        <v>27</v>
      </c>
      <c r="C24" s="7"/>
      <c r="D24" s="7" t="s">
        <v>41</v>
      </c>
      <c r="E24" s="7"/>
      <c r="F24" s="7"/>
      <c r="G24" s="17"/>
      <c r="H24" s="7">
        <v>0</v>
      </c>
      <c r="I24" s="7">
        <v>0</v>
      </c>
      <c r="J24" s="7">
        <v>0</v>
      </c>
      <c r="K24" s="7"/>
      <c r="L24" s="17"/>
      <c r="M24" s="7"/>
      <c r="N24" s="17"/>
      <c r="O24" s="17"/>
      <c r="P24" s="17"/>
      <c r="Q24" s="17"/>
      <c r="R24" s="7">
        <f t="shared" si="9"/>
        <v>0</v>
      </c>
      <c r="S24" s="7"/>
      <c r="T24" s="7"/>
      <c r="U24" s="7"/>
      <c r="V24" s="17"/>
      <c r="W24" s="32" t="e">
        <f t="shared" si="10"/>
        <v>#DIV/0!</v>
      </c>
      <c r="X24" s="32" t="e">
        <f t="shared" si="11"/>
        <v>#VALUE!</v>
      </c>
      <c r="Y24" s="32" t="e">
        <f t="shared" si="12"/>
        <v>#DIV/0!</v>
      </c>
      <c r="Z24" s="17"/>
      <c r="AA24" s="17"/>
      <c r="AB24" s="7">
        <f t="shared" si="4"/>
        <v>0</v>
      </c>
      <c r="AC24" s="7"/>
      <c r="AD24" s="7"/>
      <c r="AE24" s="7"/>
      <c r="AF24" s="17"/>
      <c r="AG24" s="7" t="e">
        <f t="shared" si="5"/>
        <v>#DIV/0!</v>
      </c>
      <c r="AH24" s="30" t="e">
        <f t="shared" si="13"/>
        <v>#DIV/0!</v>
      </c>
      <c r="AI24" s="30" t="e">
        <f t="shared" si="14"/>
        <v>#DIV/0!</v>
      </c>
      <c r="AJ24" s="30" t="e">
        <f t="shared" si="15"/>
        <v>#DIV/0!</v>
      </c>
      <c r="AK24" s="30" t="e">
        <f t="shared" si="16"/>
        <v>#DIV/0!</v>
      </c>
      <c r="AL24" s="30" t="e">
        <f t="shared" si="17"/>
        <v>#DIV/0!</v>
      </c>
      <c r="AM24" s="18"/>
    </row>
    <row r="25" spans="1:39" x14ac:dyDescent="0.25">
      <c r="A25" s="21"/>
      <c r="B25" s="16" t="s">
        <v>28</v>
      </c>
      <c r="C25" s="7">
        <f t="shared" ref="C25" si="18">D25+E25</f>
        <v>628</v>
      </c>
      <c r="D25" s="7"/>
      <c r="E25" s="7">
        <v>628</v>
      </c>
      <c r="F25" s="7"/>
      <c r="G25" s="17"/>
      <c r="H25" s="7">
        <f t="shared" si="1"/>
        <v>0</v>
      </c>
      <c r="I25" s="7">
        <v>0</v>
      </c>
      <c r="J25" s="7">
        <v>0</v>
      </c>
      <c r="K25" s="7"/>
      <c r="L25" s="17"/>
      <c r="M25" s="7">
        <f t="shared" si="8"/>
        <v>0</v>
      </c>
      <c r="N25" s="17"/>
      <c r="O25" s="17"/>
      <c r="P25" s="17"/>
      <c r="Q25" s="17"/>
      <c r="R25" s="7">
        <f t="shared" si="9"/>
        <v>0</v>
      </c>
      <c r="S25" s="7"/>
      <c r="T25" s="7">
        <v>0</v>
      </c>
      <c r="U25" s="7"/>
      <c r="V25" s="17"/>
      <c r="W25" s="32">
        <f t="shared" si="10"/>
        <v>0</v>
      </c>
      <c r="X25" s="32" t="e">
        <f t="shared" si="11"/>
        <v>#DIV/0!</v>
      </c>
      <c r="Y25" s="32">
        <f t="shared" si="12"/>
        <v>0</v>
      </c>
      <c r="Z25" s="17"/>
      <c r="AA25" s="17"/>
      <c r="AB25" s="7">
        <f t="shared" si="4"/>
        <v>0</v>
      </c>
      <c r="AC25" s="7"/>
      <c r="AD25" s="7"/>
      <c r="AE25" s="7"/>
      <c r="AF25" s="17"/>
      <c r="AG25" s="7" t="e">
        <f t="shared" si="5"/>
        <v>#DIV/0!</v>
      </c>
      <c r="AH25" s="30" t="e">
        <f t="shared" si="13"/>
        <v>#DIV/0!</v>
      </c>
      <c r="AI25" s="30" t="e">
        <f t="shared" si="14"/>
        <v>#DIV/0!</v>
      </c>
      <c r="AJ25" s="30" t="e">
        <f t="shared" si="15"/>
        <v>#DIV/0!</v>
      </c>
      <c r="AK25" s="30" t="e">
        <f t="shared" si="16"/>
        <v>#DIV/0!</v>
      </c>
      <c r="AL25" s="30" t="e">
        <f t="shared" si="17"/>
        <v>#DIV/0!</v>
      </c>
      <c r="AM25" s="18"/>
    </row>
    <row r="26" spans="1:39" s="2" customFormat="1" x14ac:dyDescent="0.25">
      <c r="A26" s="22"/>
      <c r="B26" s="23" t="s">
        <v>3</v>
      </c>
      <c r="C26" s="24">
        <f>SUM(C4:C25)-C5-C6</f>
        <v>175789</v>
      </c>
      <c r="D26" s="24">
        <f t="shared" ref="D26:G26" si="19">SUM(D4:D25)-D5-D6</f>
        <v>103249</v>
      </c>
      <c r="E26" s="24">
        <f t="shared" si="19"/>
        <v>72540</v>
      </c>
      <c r="F26" s="24">
        <f t="shared" si="19"/>
        <v>0</v>
      </c>
      <c r="G26" s="24">
        <f t="shared" si="19"/>
        <v>0</v>
      </c>
      <c r="H26" s="24">
        <f>SUM(H4:H25)-H5-H6</f>
        <v>231544</v>
      </c>
      <c r="I26" s="24">
        <f>SUM(I4:I25)-I5-I6</f>
        <v>131040</v>
      </c>
      <c r="J26" s="24">
        <f t="shared" ref="J26:O26" si="20">SUM(J4:J25)-J5-J6</f>
        <v>100504</v>
      </c>
      <c r="K26" s="24">
        <f t="shared" si="20"/>
        <v>0</v>
      </c>
      <c r="L26" s="24">
        <f t="shared" si="20"/>
        <v>0</v>
      </c>
      <c r="M26" s="24">
        <f>SUM(M4:M25)-M5-M6</f>
        <v>174355</v>
      </c>
      <c r="N26" s="24">
        <f t="shared" si="20"/>
        <v>99942</v>
      </c>
      <c r="O26" s="24">
        <f t="shared" si="20"/>
        <v>74413</v>
      </c>
      <c r="P26" s="24"/>
      <c r="Q26" s="24"/>
      <c r="R26" s="24">
        <f t="shared" ref="R26:AF26" si="21">SUM(R4:R25)-R5-R6</f>
        <v>217689</v>
      </c>
      <c r="S26" s="24">
        <f t="shared" si="21"/>
        <v>120151</v>
      </c>
      <c r="T26" s="24">
        <f t="shared" si="21"/>
        <v>97538</v>
      </c>
      <c r="U26" s="24">
        <f t="shared" si="21"/>
        <v>0</v>
      </c>
      <c r="V26" s="24">
        <f t="shared" si="21"/>
        <v>0</v>
      </c>
      <c r="W26" s="32">
        <f t="shared" si="10"/>
        <v>1.2383539356842579</v>
      </c>
      <c r="X26" s="32">
        <f t="shared" si="11"/>
        <v>1.163701343354415</v>
      </c>
      <c r="Y26" s="32">
        <f t="shared" si="12"/>
        <v>1.3446098704163221</v>
      </c>
      <c r="Z26" s="24"/>
      <c r="AA26" s="24"/>
      <c r="AB26" s="24">
        <f t="shared" si="21"/>
        <v>195199.2</v>
      </c>
      <c r="AC26" s="24">
        <f t="shared" si="21"/>
        <v>108743</v>
      </c>
      <c r="AD26" s="24">
        <f t="shared" si="21"/>
        <v>86456.200000000012</v>
      </c>
      <c r="AE26" s="24">
        <f t="shared" si="21"/>
        <v>0</v>
      </c>
      <c r="AF26" s="24">
        <f t="shared" si="21"/>
        <v>0</v>
      </c>
      <c r="AG26" s="7">
        <f t="shared" si="5"/>
        <v>89.668839491200757</v>
      </c>
      <c r="AH26" s="30">
        <f t="shared" si="13"/>
        <v>0.90505280854924219</v>
      </c>
      <c r="AI26" s="30">
        <f t="shared" si="14"/>
        <v>0.88638479361889733</v>
      </c>
      <c r="AJ26" s="30" t="e">
        <f t="shared" si="15"/>
        <v>#DIV/0!</v>
      </c>
      <c r="AK26" s="30" t="e">
        <f t="shared" si="16"/>
        <v>#DIV/0!</v>
      </c>
      <c r="AL26" s="30">
        <f t="shared" si="17"/>
        <v>4.5937093743827204E-4</v>
      </c>
      <c r="AM26" s="25"/>
    </row>
    <row r="27" spans="1:39" ht="15.75" x14ac:dyDescent="0.25">
      <c r="A27" s="26"/>
      <c r="B27" s="27" t="s">
        <v>4</v>
      </c>
      <c r="C27" s="27"/>
      <c r="D27" s="27"/>
      <c r="E27" s="27"/>
      <c r="F27" s="27"/>
      <c r="G27" s="27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4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9"/>
      <c r="AH27" s="29"/>
      <c r="AI27" s="29"/>
      <c r="AJ27" s="29"/>
      <c r="AK27" s="29"/>
      <c r="AL27" s="29"/>
      <c r="AM27" s="18"/>
    </row>
    <row r="28" spans="1:39" x14ac:dyDescent="0.25">
      <c r="C28" s="4">
        <v>175789</v>
      </c>
      <c r="D28" s="4">
        <v>103249</v>
      </c>
      <c r="E28" s="4">
        <v>72540</v>
      </c>
      <c r="H28" s="5">
        <v>231544</v>
      </c>
      <c r="I28" s="5">
        <v>131040</v>
      </c>
      <c r="J28" s="5">
        <v>100504</v>
      </c>
      <c r="M28" s="6">
        <v>174355</v>
      </c>
      <c r="N28" s="6">
        <v>99942</v>
      </c>
      <c r="O28" s="6">
        <v>74413</v>
      </c>
      <c r="P28" s="6"/>
      <c r="Q28" s="6"/>
      <c r="R28" s="6">
        <v>217689</v>
      </c>
      <c r="S28" s="6">
        <v>120151</v>
      </c>
      <c r="T28" s="6">
        <v>97538</v>
      </c>
      <c r="U28" s="6"/>
      <c r="V28" s="6"/>
      <c r="W28" s="6"/>
      <c r="X28" s="6"/>
      <c r="Y28" s="6"/>
      <c r="Z28" s="6"/>
      <c r="AA28" s="6"/>
      <c r="AB28" s="1">
        <v>195199</v>
      </c>
      <c r="AC28" s="1">
        <v>108743</v>
      </c>
      <c r="AD28" s="1">
        <v>86456</v>
      </c>
    </row>
    <row r="29" spans="1:39" x14ac:dyDescent="0.25"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>
        <f>AB28-AB26</f>
        <v>-0.20000000001164153</v>
      </c>
    </row>
  </sheetData>
  <mergeCells count="10">
    <mergeCell ref="AM2:AM3"/>
    <mergeCell ref="A2:A3"/>
    <mergeCell ref="B2:B3"/>
    <mergeCell ref="AB2:AF2"/>
    <mergeCell ref="AG2:AL2"/>
    <mergeCell ref="H2:L2"/>
    <mergeCell ref="R2:V2"/>
    <mergeCell ref="C2:G2"/>
    <mergeCell ref="W2:AA2"/>
    <mergeCell ref="M2:Q2"/>
  </mergeCells>
  <phoneticPr fontId="18" type="noConversion"/>
  <printOptions horizontalCentered="1"/>
  <pageMargins left="0.15748031496062992" right="0.23622047244094491" top="0.35433070866141736" bottom="0.15748031496062992" header="0.31496062992125984" footer="0.31496062992125984"/>
  <pageSetup paperSize="9" scale="43" fitToWidth="3" fitToHeight="0" pageOrder="overThenDown" orientation="landscape" r:id="rId1"/>
  <colBreaks count="2" manualBreakCount="2">
    <brk id="17" max="26" man="1"/>
    <brk id="3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№ 2 Расходы</vt:lpstr>
      <vt:lpstr>'Форма № 2 Расходы'!Заголовки_для_печати</vt:lpstr>
      <vt:lpstr>'Форма № 2 Расходы'!Область_печати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Tatyana</cp:lastModifiedBy>
  <cp:lastPrinted>2024-11-07T14:14:09Z</cp:lastPrinted>
  <dcterms:created xsi:type="dcterms:W3CDTF">2017-08-31T14:26:51Z</dcterms:created>
  <dcterms:modified xsi:type="dcterms:W3CDTF">2024-11-07T14:14:55Z</dcterms:modified>
</cp:coreProperties>
</file>